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60" windowWidth="19440" windowHeight="12180" activeTab="7"/>
  </bookViews>
  <sheets>
    <sheet name="جنگل" sheetId="1" r:id="rId1"/>
    <sheet name="  تولید نهال" sheetId="8" r:id="rId2"/>
    <sheet name="مرتع" sheetId="2" r:id="rId3"/>
    <sheet name="بیابان" sheetId="3" r:id="rId4"/>
    <sheet name="آبخیزداری" sheetId="6" r:id="rId5"/>
    <sheet name=" تعداد و مساحت حریق" sheetId="7" r:id="rId6"/>
    <sheet name="ضریب پوشش حفاظت" sheetId="9" r:id="rId7"/>
    <sheet name="فراداده ها" sheetId="10" r:id="rId8"/>
  </sheets>
  <definedNames>
    <definedName name="_xlnm.Print_Area" localSheetId="3">بیابان!$B$1:$C$37</definedName>
    <definedName name="_xlnm.Print_Area" localSheetId="0">جنگل!$B$3:$C$37</definedName>
    <definedName name="_xlnm.Print_Area" localSheetId="2">مرتع!$B$3:$C$38</definedName>
    <definedName name="_xlnm.Print_Titles" localSheetId="3">بیابان!#REF!</definedName>
    <definedName name="_xlnm.Print_Titles" localSheetId="0">جنگل!#REF!</definedName>
    <definedName name="_xlnm.Print_Titles" localSheetId="2">مرتع!#REF!</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5" i="9" l="1"/>
  <c r="F34" i="9"/>
  <c r="F33" i="9"/>
  <c r="F32" i="9"/>
  <c r="F31" i="9"/>
  <c r="F30" i="9"/>
  <c r="F29" i="9"/>
  <c r="F28" i="9"/>
  <c r="F27" i="9"/>
  <c r="F26" i="9"/>
  <c r="F25" i="9"/>
  <c r="F24" i="9"/>
  <c r="F23" i="9"/>
  <c r="F22" i="9"/>
  <c r="F21" i="9"/>
  <c r="F20" i="9"/>
  <c r="F19" i="9"/>
  <c r="F18" i="9"/>
  <c r="F17" i="9"/>
  <c r="F16" i="9"/>
  <c r="F15" i="9"/>
  <c r="F14" i="9"/>
  <c r="F13" i="9"/>
  <c r="F12" i="9"/>
  <c r="F11" i="9"/>
  <c r="F10" i="9"/>
  <c r="F9" i="9"/>
  <c r="F8" i="9"/>
  <c r="F7" i="9"/>
  <c r="F6" i="9"/>
  <c r="F5" i="9"/>
  <c r="F4" i="9"/>
  <c r="F34" i="2" l="1"/>
  <c r="F33" i="2"/>
  <c r="F32" i="2"/>
  <c r="F31" i="2"/>
  <c r="F30" i="2"/>
  <c r="F29" i="2"/>
  <c r="F28" i="2"/>
  <c r="F27" i="2"/>
  <c r="F25" i="2"/>
  <c r="F24" i="2"/>
  <c r="F22" i="2"/>
  <c r="F21" i="2"/>
  <c r="F20" i="2"/>
  <c r="F19" i="2"/>
  <c r="F18" i="2"/>
  <c r="F17" i="2"/>
  <c r="F16" i="2"/>
  <c r="F15" i="2"/>
  <c r="F14" i="2"/>
  <c r="F13" i="2"/>
  <c r="F12" i="2"/>
  <c r="F11" i="2"/>
  <c r="F10" i="2"/>
  <c r="F9" i="2"/>
  <c r="F8" i="2"/>
  <c r="F7" i="2"/>
  <c r="F6" i="2"/>
  <c r="F5" i="2"/>
  <c r="F4" i="2"/>
  <c r="D35" i="2" l="1"/>
  <c r="E35" i="2"/>
  <c r="F35" i="2" l="1"/>
  <c r="E35" i="8"/>
  <c r="D35" i="8"/>
  <c r="F34" i="8" l="1"/>
  <c r="F33" i="8"/>
  <c r="F32" i="8"/>
  <c r="F31" i="8"/>
  <c r="F30" i="8"/>
  <c r="F29" i="8"/>
  <c r="F28" i="8"/>
  <c r="F27" i="8"/>
  <c r="F26" i="8"/>
  <c r="F25" i="8"/>
  <c r="F24" i="8"/>
  <c r="F23" i="8"/>
  <c r="F22" i="8"/>
  <c r="F21" i="8"/>
  <c r="F20" i="8"/>
  <c r="F19" i="8"/>
  <c r="F18" i="8"/>
  <c r="F17" i="8"/>
  <c r="F16" i="8"/>
  <c r="F15" i="8"/>
  <c r="F14" i="8"/>
  <c r="F13" i="8"/>
  <c r="F12" i="8"/>
  <c r="F11" i="8"/>
  <c r="F10" i="8"/>
  <c r="F9" i="8"/>
  <c r="F8" i="8"/>
  <c r="F7" i="8"/>
  <c r="F6" i="8"/>
  <c r="F5" i="8"/>
  <c r="F4" i="8"/>
  <c r="F35" i="8" l="1"/>
  <c r="K37" i="7" l="1"/>
  <c r="J37" i="7"/>
  <c r="I37" i="7"/>
  <c r="H37" i="7"/>
  <c r="G37" i="7"/>
  <c r="F37" i="7"/>
  <c r="E37" i="7"/>
  <c r="D37" i="7"/>
  <c r="M36" i="7"/>
  <c r="L36" i="7"/>
  <c r="M35" i="7"/>
  <c r="L35" i="7"/>
  <c r="M34" i="7"/>
  <c r="L34" i="7"/>
  <c r="M33" i="7"/>
  <c r="L33" i="7"/>
  <c r="M31" i="7"/>
  <c r="L31" i="7"/>
  <c r="M30" i="7"/>
  <c r="L30" i="7"/>
  <c r="M29" i="7"/>
  <c r="L29" i="7"/>
  <c r="M28" i="7"/>
  <c r="L28" i="7"/>
  <c r="M27" i="7"/>
  <c r="L27" i="7"/>
  <c r="M25" i="7"/>
  <c r="L25" i="7"/>
  <c r="M24" i="7"/>
  <c r="L24" i="7"/>
  <c r="M23" i="7"/>
  <c r="L23" i="7"/>
  <c r="M22" i="7"/>
  <c r="L22" i="7"/>
  <c r="M21" i="7"/>
  <c r="L21" i="7"/>
  <c r="M20" i="7"/>
  <c r="L20" i="7"/>
  <c r="M19" i="7"/>
  <c r="L19" i="7"/>
  <c r="M18" i="7"/>
  <c r="L18" i="7"/>
  <c r="M17" i="7"/>
  <c r="L17" i="7"/>
  <c r="M16" i="7"/>
  <c r="L16" i="7"/>
  <c r="M15" i="7"/>
  <c r="L15" i="7"/>
  <c r="M14" i="7"/>
  <c r="L14" i="7"/>
  <c r="M13" i="7"/>
  <c r="L13" i="7"/>
  <c r="M12" i="7"/>
  <c r="L12" i="7"/>
  <c r="M11" i="7"/>
  <c r="L11" i="7"/>
  <c r="M10" i="7"/>
  <c r="L10" i="7"/>
  <c r="M9" i="7"/>
  <c r="L9" i="7"/>
  <c r="M8" i="7"/>
  <c r="L8" i="7"/>
  <c r="M7" i="7"/>
  <c r="L7" i="7"/>
  <c r="M6" i="7"/>
  <c r="L6" i="7"/>
  <c r="L37" i="7" l="1"/>
  <c r="M37" i="7"/>
  <c r="E35" i="3"/>
  <c r="F8" i="3"/>
  <c r="F34" i="3"/>
  <c r="F33" i="3"/>
  <c r="F32" i="3"/>
  <c r="F31" i="3"/>
  <c r="F30" i="3"/>
  <c r="F29" i="3"/>
  <c r="F28" i="3"/>
  <c r="F27" i="3"/>
  <c r="F26" i="3"/>
  <c r="F25" i="3"/>
  <c r="F24" i="3"/>
  <c r="F23" i="3"/>
  <c r="F22" i="3"/>
  <c r="F21" i="3"/>
  <c r="F20" i="3"/>
  <c r="F19" i="3"/>
  <c r="F18" i="3"/>
  <c r="F17" i="3"/>
  <c r="F16" i="3"/>
  <c r="F15" i="3"/>
  <c r="F14" i="3"/>
  <c r="F13" i="3"/>
  <c r="F12" i="3"/>
  <c r="F11" i="3"/>
  <c r="F10" i="3"/>
  <c r="F9" i="3"/>
  <c r="F7" i="3"/>
  <c r="F6" i="3"/>
  <c r="F4" i="3"/>
  <c r="F5" i="3"/>
  <c r="D35" i="3" l="1"/>
  <c r="F35" i="3" s="1"/>
  <c r="D35" i="1" l="1"/>
  <c r="D35" i="6" l="1"/>
</calcChain>
</file>

<file path=xl/comments1.xml><?xml version="1.0" encoding="utf-8"?>
<comments xmlns="http://schemas.openxmlformats.org/spreadsheetml/2006/main">
  <authors>
    <author>Mohammad Aminosharieh</author>
  </authors>
  <commentList>
    <comment ref="C7" authorId="0">
      <text>
        <r>
          <rPr>
            <b/>
            <sz val="9"/>
            <color indexed="81"/>
            <rFont val="Tahoma"/>
            <family val="2"/>
          </rPr>
          <t>Mohammad Aminosharieh:</t>
        </r>
        <r>
          <rPr>
            <sz val="9"/>
            <color indexed="81"/>
            <rFont val="Tahoma"/>
            <family val="2"/>
          </rPr>
          <t xml:space="preserve">
عملیات احیا و توسعه جنگل با بذر و نهال همچنین میزان جنگلکاری ، توسعه فضای سبز و درختکاری </t>
        </r>
      </text>
    </comment>
  </commentList>
</comments>
</file>

<file path=xl/sharedStrings.xml><?xml version="1.0" encoding="utf-8"?>
<sst xmlns="http://schemas.openxmlformats.org/spreadsheetml/2006/main" count="383" uniqueCount="171">
  <si>
    <t>ردیف</t>
  </si>
  <si>
    <t xml:space="preserve">اصفهان </t>
  </si>
  <si>
    <t>البرز</t>
  </si>
  <si>
    <t>بوشهر</t>
  </si>
  <si>
    <t>خراسان جنوبی</t>
  </si>
  <si>
    <t>خراسان رضوی</t>
  </si>
  <si>
    <t>خراسان شمالی</t>
  </si>
  <si>
    <t>زنجان</t>
  </si>
  <si>
    <t>کرمان</t>
  </si>
  <si>
    <t>يزد</t>
  </si>
  <si>
    <t>جمع کل</t>
  </si>
  <si>
    <t>استان</t>
  </si>
  <si>
    <t>مرتع</t>
  </si>
  <si>
    <t>اردبیل</t>
  </si>
  <si>
    <t>اصفهان</t>
  </si>
  <si>
    <t>ایلام</t>
  </si>
  <si>
    <t>تهران</t>
  </si>
  <si>
    <t>خوزستان</t>
  </si>
  <si>
    <t>سمنان</t>
  </si>
  <si>
    <t>سیستان</t>
  </si>
  <si>
    <t>فارس</t>
  </si>
  <si>
    <t>قزوین</t>
  </si>
  <si>
    <t>قم</t>
  </si>
  <si>
    <t>کردستان</t>
  </si>
  <si>
    <t>کرمانشاه</t>
  </si>
  <si>
    <t>گلستان</t>
  </si>
  <si>
    <t>گیلان</t>
  </si>
  <si>
    <t>لرستان</t>
  </si>
  <si>
    <t>مرکزی</t>
  </si>
  <si>
    <t>هرمزگان</t>
  </si>
  <si>
    <t>همدان</t>
  </si>
  <si>
    <t>یزد</t>
  </si>
  <si>
    <t>جمع</t>
  </si>
  <si>
    <t>آذربایجان شرقی</t>
  </si>
  <si>
    <t>آذربایجان غربی</t>
  </si>
  <si>
    <t>چهارمحال و بختیاری</t>
  </si>
  <si>
    <t>آذربايجان شرقي</t>
  </si>
  <si>
    <t>آذربايجان غربي</t>
  </si>
  <si>
    <t>اردبيل</t>
  </si>
  <si>
    <t>ايلام</t>
  </si>
  <si>
    <t>چهارمحال و بختياري</t>
  </si>
  <si>
    <t>خراسان جنوبي</t>
  </si>
  <si>
    <t>خراسان رضوي</t>
  </si>
  <si>
    <t>خراسان شمالي</t>
  </si>
  <si>
    <t>سيستان و بلوچستان</t>
  </si>
  <si>
    <t>قزوين</t>
  </si>
  <si>
    <t>كردستان</t>
  </si>
  <si>
    <t>كرمان</t>
  </si>
  <si>
    <t>كرمانشاه</t>
  </si>
  <si>
    <t>كهگيلويه و بويراحمد</t>
  </si>
  <si>
    <t>گيلان</t>
  </si>
  <si>
    <t>مركزي</t>
  </si>
  <si>
    <t>سيستان وبلوجستان</t>
  </si>
  <si>
    <t>کهکیلویه و بویر احمد</t>
  </si>
  <si>
    <t>آذربايحان غربي</t>
  </si>
  <si>
    <t xml:space="preserve"> بوشهر</t>
  </si>
  <si>
    <t xml:space="preserve"> زنجان</t>
  </si>
  <si>
    <t xml:space="preserve"> سمنان</t>
  </si>
  <si>
    <t>سیستان و بلوچستان</t>
  </si>
  <si>
    <t>كهكيلويه و بوير احمد</t>
  </si>
  <si>
    <t>احاله مدیریت نداشتند</t>
  </si>
  <si>
    <t>جنگل طبیعی</t>
  </si>
  <si>
    <t>جنگل دست کاشت</t>
  </si>
  <si>
    <t>اراضی جنگلی</t>
  </si>
  <si>
    <t>فقره</t>
  </si>
  <si>
    <t>هكتار</t>
  </si>
  <si>
    <t xml:space="preserve"> آذربايجان شرقي </t>
  </si>
  <si>
    <t xml:space="preserve"> آذربايجان غربي</t>
  </si>
  <si>
    <t xml:space="preserve"> اردبيل</t>
  </si>
  <si>
    <t xml:space="preserve"> اصفهان </t>
  </si>
  <si>
    <t xml:space="preserve"> ايلام</t>
  </si>
  <si>
    <t xml:space="preserve"> تهران</t>
  </si>
  <si>
    <t xml:space="preserve"> چهارمحال وبختياري</t>
  </si>
  <si>
    <t xml:space="preserve"> خوزستان</t>
  </si>
  <si>
    <t xml:space="preserve"> كرمانشاه</t>
  </si>
  <si>
    <t>كهگيلويه  و بويراحمد</t>
  </si>
  <si>
    <t>نام استان</t>
  </si>
  <si>
    <t>مجموع</t>
  </si>
  <si>
    <t>تولید نهال دولتی</t>
  </si>
  <si>
    <t>تولید نهال خصوصی</t>
  </si>
  <si>
    <t>آذربایجان  غربی</t>
  </si>
  <si>
    <t>کهگیلویه و بویراحمد</t>
  </si>
  <si>
    <t>نسبت فعالیت‌های بیابانزدایی به مساحت کانون‌های بحرانی فرسایش بادی سال 1403</t>
  </si>
  <si>
    <t>شاخص (عملکرد) بیابان</t>
  </si>
  <si>
    <t>سطح کانون های بحرانی فرسایش بادی</t>
  </si>
  <si>
    <t>واحد عملکرد به هکتار</t>
  </si>
  <si>
    <t>نسبت مساحت مراتع اصلاح و احیاء شده به مساحت طرح‌های مرتعداری احاله شده سال 1403</t>
  </si>
  <si>
    <t>شاخص (عملکرد) مرتع</t>
  </si>
  <si>
    <t xml:space="preserve">احاله مدیریت طرح‌های مرتعداری تهیه شده به مجریان طرح‌ها </t>
  </si>
  <si>
    <t>جنگل کاری (احیاء و غنی سازی جنگلهای کشور)</t>
  </si>
  <si>
    <t>احیاء و غنی سازی جنگل‌های کشورسال 1403</t>
  </si>
  <si>
    <t>نسبت فعالیت های بیابانزدایی به مساحت کانون های بحرانی فرسایش بادی (%)</t>
  </si>
  <si>
    <t>نسبت مساحت مراتع اصلاح و احیا شده به مساحت طرح های مرتعداری احاله شده (%)</t>
  </si>
  <si>
    <t>اجرای عملیات آبخیزداری و آبخوانداری سال 1403</t>
  </si>
  <si>
    <t xml:space="preserve">عملکرد فیزیکی طرح های آبخیزداری </t>
  </si>
  <si>
    <t>آمار وقوع حریق در عرصه‌های منابع طبیعی به تفکیک رویشگاه‌ها سال 1403</t>
  </si>
  <si>
    <t>واحد به هکتار</t>
  </si>
  <si>
    <t>واحد عملکرد به درصد</t>
  </si>
  <si>
    <t>افزایش ضریب پوشش حفاظتی سال 1403</t>
  </si>
  <si>
    <t>تولید و تامین نهال جنگلی سال 1403</t>
  </si>
  <si>
    <t>واحد عملکرد هزار اصله</t>
  </si>
  <si>
    <t xml:space="preserve">ضریب پوشش حفاظتی </t>
  </si>
  <si>
    <t>عنوان آمارهای رسمی</t>
  </si>
  <si>
    <t xml:space="preserve"> عناوین و تعاریف مرتبط</t>
  </si>
  <si>
    <t>فرمـول محـاسبـه</t>
  </si>
  <si>
    <t>واحد اندازه‌‏گیری</t>
  </si>
  <si>
    <t>روش تولید</t>
  </si>
  <si>
    <t>طبقه‌بندی</t>
  </si>
  <si>
    <t>تغییر روش‌ شناسی</t>
  </si>
  <si>
    <t>تواتر</t>
  </si>
  <si>
    <t>سطح جغرافیایی</t>
  </si>
  <si>
    <t>واحد ارائه دهنده</t>
  </si>
  <si>
    <t>درصد</t>
  </si>
  <si>
    <t>_</t>
  </si>
  <si>
    <t>سالانه</t>
  </si>
  <si>
    <t>فراداده مربوط به آمارهای رسمی سازمان منابع طبیعی وآبخیزداری کشور</t>
  </si>
  <si>
    <t>نسبت فعالیت‌های بیابانزدایی به مساحت کانون‌های بحرانی فرسایش بادی</t>
  </si>
  <si>
    <t>جمع جبری عملیات مالچ پاشی ، نهالکاری و بذرپاشی از شاخص های بیان کننده عملکرد طرح بیابان می باشد.</t>
  </si>
  <si>
    <t>هکتار</t>
  </si>
  <si>
    <t>ثبتی</t>
  </si>
  <si>
    <t>کل کشور-استان</t>
  </si>
  <si>
    <t>معاونت آبخیزداری، امور مراتع و بیابان-دفتر امور بیابان</t>
  </si>
  <si>
    <t xml:space="preserve">نسبت مساحت مراتع اصلاح و احیاء شده به مساحت طرح‌های مرتعداری احاله شده </t>
  </si>
  <si>
    <t xml:space="preserve"> کانون بحران :  به بخشی از مناطق تحت‌تأثیر فرسایش بادی ( اعم از محل برداشت، حمل یا رسوب) گویند که به عرصه‌های زیستی و اقتصادی، کشاورزی، تأسیسات زیربنائی و غیره خسارت وارد می‌نماید.</t>
  </si>
  <si>
    <t xml:space="preserve"> بیابان: به مناطق داراي اقلیم خشک و فرا خشك که ميزان متوسط بارندگي ساليانه كمتر از (150) ميلي‌متر بوده و درصد پوشش گياهي چند ساله آن كمتر از ده درصد است اطلاق مي‌شود.</t>
  </si>
  <si>
    <t>احاله طرح های مرتعداری :واگذاری مدیریت اجرای طرح مرتعداری (کتابچه طرح) به مجریان(بهره برداران عرفی)</t>
  </si>
  <si>
    <t>معاونت آبخیزداری، امور مراتع و بیابان-دفتر امور مراتع</t>
  </si>
  <si>
    <t>مساحت جنگلکاری(احیاء و غنی سازی جنگل‌های کشور)</t>
  </si>
  <si>
    <t>معاونت امورجنگل</t>
  </si>
  <si>
    <t>اجرای عملیات آبخیزداری و آبخوانداری</t>
  </si>
  <si>
    <t xml:space="preserve">آبخیز:عرصه‌ای است که رواناب ناشي از بارش و جریان سطحی بر روی آن به وسیله آبراهه­ها جمع­آوری و به یک نقطه یا محل مشخصی نظیر رودخانه، تالاب، دریاچه و یا دریا هدایت مي­شود. مرز حوزه‌های آبخیز منطبق بر خط‌الرأس‌ها است. </t>
  </si>
  <si>
    <t>آبخوان :توسعه و بهره‌برداری پایدار از منابع آب­زیرزمینی بدون لطمه‌زدن به کمیت و کیفیت آن.</t>
  </si>
  <si>
    <t>تمامی فعالیتهای احیایی و اصلاحی شامل فعالیتهای بیولوژیک، بیومکانیک و مکانیکی است که به منظور مدیریت منابع حوزه ای اعم از طبیعی، کشاورزی، اقتصادی و انسانی برای بهبود منابع آب و خاک انجام می شود.</t>
  </si>
  <si>
    <t xml:space="preserve"> عملیات بیولوژیک :کلیه اقداماتی که منجر به ایجاد و تقویت پوشش گیاهی مناسب و در نتیجه حفظ آب و خاک و کنترل فرسایش خاک، سیل و رسوب، رانش زمین و کاهش اثرات خشکسالی می شود. برای مثال: بذر پاشی، بونه کاری و ...</t>
  </si>
  <si>
    <t>عملیات مکانیک:کلیه اقدامات ساختمانی که به منظور حفاظت آب و خاک و کنترل فرسایش خاک، سیل، رسوب، رانش زمین و کاهش اثرات خشکسالی زمین احداث می گردد. برای مثال در آبخیزداری شامل پخش سیلاب، عملیات خاکی و ....</t>
  </si>
  <si>
    <t>عملیات بیومکانیک:ترکیبی از عملیات بیولوژیک و مکانیک می باشد. برای مثال در عملیات آبخیزداری :بانکت بندی، احداث بند چپری و تراس بندی</t>
  </si>
  <si>
    <t>تعداد نهال تولیدی</t>
  </si>
  <si>
    <t xml:space="preserve"> تولید نهال‌های مرغوب شاداب و با کیفیت طبق استانداردهای تعریف شده از طریق تکثیر جنسی و غیرجنسی از گونه‌های پهن‌برگ و سوزنی‌برگ با توجه به شرایط اقلیمی منطقه به صورت ریشه لخت یا گلدانی و یا خرید نهال با مشخصات مذکور.</t>
  </si>
  <si>
    <t>اصله</t>
  </si>
  <si>
    <t>معاونت آبخیزداری، امور مراتع و بیابان
معاونت امور جنگل</t>
  </si>
  <si>
    <t xml:space="preserve">معاونت آبخیزداری، امور مراتع و بیابان
</t>
  </si>
  <si>
    <t>تعداد و مساحت آتش سوزی در جنگل ها و مراتع</t>
  </si>
  <si>
    <t>آتش سوزی: نوعي فعل و انفعال شيمیايي است كه براي وقوع آن سه عامل اكسيژن، ماده سوختني و حرارت ضروري است</t>
  </si>
  <si>
    <t>فقره/هکتار</t>
  </si>
  <si>
    <t>ارتقای ضریب پوشش حفاظت از جنگل ها و مراتع</t>
  </si>
  <si>
    <t>معاونت حفاظت و امور اراضی</t>
  </si>
  <si>
    <t>ترکیب خطی از فعالیت های حفاظتی بر اساس ضرایب وزنی</t>
  </si>
  <si>
    <t>افزایش ضریب پوشش حفاظت نسبت به سال 1402</t>
  </si>
  <si>
    <t>ضریب پوشش حفاظت 1403</t>
  </si>
  <si>
    <t>ضریب پوشش حفاظت 1402</t>
  </si>
  <si>
    <t>اراضی جنگلی: به زمین‌هایی که در آن‌ها آثار و شواهد وجود جنگل از قبیل نهال یا پاجوش یا کنده درختان جنگلی بطور گروهی یا پراکنده وجود داشته باشد مشروط بر آن که در تاریخ ملی شدن جنگل‌ها (27/10/1341) تحت کشت یا آیش نبوده باشد و یا زمین‌هایی که در آن‌ها درختان و درختچه‌های خودروی جنگلی بطور پراکنده وجود داشته و تاج پوشش یا مساحت سایه‌اندز آن از 1 تا 5 درصد باشد، اطاق می‌شود.</t>
  </si>
  <si>
    <t>مازندران</t>
  </si>
  <si>
    <t xml:space="preserve">مازندران </t>
  </si>
  <si>
    <t>توضیحات</t>
  </si>
  <si>
    <t>مرتع: زمینی است با پوشش نباتات طبیعی خودرو که پوشش گیاهی آن غالباً علفی چندساله، بوته‌ای، بعضاً درختچه‌ای و به ندرت دارای درختان پراکنده بوده و در فصل چرا عرفاً مورد تعلیف دام قرار می‌گیرد و همچنین دارای کارکردهای متعددی از قبیل حفظ آب و خاک، ارزش‌های زیست محیطی و در صورت فراهم بودن شرایط یکی از منابع تامین غذای دام اهلی و وحوش می‌باشد.</t>
  </si>
  <si>
    <t>جنگل: زمینی (اعم از خشکی و آب) است که عمدتاً از درخت و درختچه همراه با سایر رستنی‌های خشبی و علفی خودرو پوشیده شده باشد؛ مشروط به آن که مساحت آن کم‌تر از نیم هکتار و تاج پوشش درختی آن به طور طبیعی کم‌تر از (5) درصد نباشد.</t>
  </si>
  <si>
    <t>توسعه جنگل: انجام عملیات بذرکاری یا نهال‌کاری در اراضی جنگلی با سطح تاج پوشش درختی و درختچه‌ای کم‌تر از (5) درصد به منظور افزایش سطح جنگل با کشت گونه‌های بومی منطقه رویشی.</t>
  </si>
  <si>
    <t>توسعه فضای سبز: عبارت است از احداث فضای سبز با هدف زیبایی و به منظور ترسیب گرد و غبار هوا و کاهش آلودگی هوا، جذب دي‌اكسيدكربن و توليد اكسيژن، بادشكن و جلوگيري از خطرات طوفان‌هاي شن در راه‌ها و مراكز صنعتي، كاهش آلودگي صوتي، افزايش سرانه فضاي سبز و ديگر نقش‌هاي زيست محيطي كه با مشارکت دستگاه‌های دولتی، شهرک‌های صنعتی، اماكن نظامي، اماكن علمی-فرهنگي و ... احداث می‌شوند.</t>
  </si>
  <si>
    <t>جنگل طبیعی: عبارت است از جنگلی که منشأ طبیعی داشته باشد و انسان در ایجاد اولیه آن نقش نداشته باشد.</t>
  </si>
  <si>
    <t>جنگل دست‌کاشت: جنگلی است که منشأ طبیعی نداشته و به دست انسان ایجاد شده باشد.</t>
  </si>
  <si>
    <t>به نسبت تعداد نیروهای حفاظتی، امکانات، تجهیزات و ماشین‌آلات موجود در بخش حفاظت به تعداد مطلوب و ایده‌آل آن بر حسب استانداردهای تعریف شده در سطح عرصه‌های منابع‌طبیعی اطلاق می‌گردد.</t>
  </si>
  <si>
    <t>مجموع مساحت فعالیت های آبخیزداری اجرا شده</t>
  </si>
  <si>
    <t>: (مساحت مراتع اصلاح و احیا شده تقسیم بر مساحت طرحهای مرتعداری احاله شده)* 100</t>
  </si>
  <si>
    <t>مرتع اصلاح و احیا شده: مرتعی که مجموعه عملیات کپه‌کاری، ذخیره نزولات آسمانی، بذرکاری، بوته کاری و ... روی آن انجام شده و منجر به بهبود وضعیت مرتع از نظر کمی و کیفی می‌شود.</t>
  </si>
  <si>
    <t>تعداد  کل اصله نهال های تولید شده</t>
  </si>
  <si>
    <t>نهال :درخت جوانی که هنوز به سن باردهی یا بهره‌برداری نرسیده است.</t>
  </si>
  <si>
    <t>آتش‌سوزی در جنگل‌ها و مراتع: نوعی آتش‌سوزی با کنترل دشوار که در منطقه‌ای با گیاهان اشتعال‌پذیر در نواحی روستایی و یا طبیعت وحش روی می‌دهد. آتش‌سوزی جنگل با دیگر انواع آتش‌سوزی‌ها از نظر گستردگی، سرعت گسترش، پتانسیل تغییر جهت ناگهانی و توانایی جهش از میان فضاهای خالی مانند جاده‌ها، رودخانه‌ها و دیگر نقاط اشتعال ناپذیر تفاوت دارد.</t>
  </si>
  <si>
    <t>جنگل:زمینی اعم از خشکی و آبی که به‌طور عمده از درخت و درختچه همراه با سایر رستنی‌های خشبی و علفی خودرو پوشیده است، مشروط به آنکه مساحت آن کمتر از نیم هکتار و تاج پوشش درختی آن به‌طور طبیعی کمتر از پنج درصد نباشد.</t>
  </si>
  <si>
    <t>مرتع:زمینی اعم از کوه، دامنه یا زمین مسطح که در فصل چرا، داراي پوششی از نباتات علوفه‌اي خودرو بوده و با توجه به سابقه چرا به‌طور عرفی مرتع شناخته می‌شود. اراضی آیش هرچند داراي پوشش علوفه‌اي خودرو هستند، مرتع شناخته نمی‌شوند. تراکم تاج پوشش در مراتع متراكم بيش از 50 درصد، در مراتع نيمه‌متراكم 25 تا 50 درصد و در مراتع كم‌تراكم 5 تا 25 درصد است.</t>
  </si>
  <si>
    <t>فعالیتی که به منظور بازسازی و احیای جنگل‌های مخروبه و نیمه مخروبه با استفاده از گونه‌های بومی با اجرای عملیات نهال‌کاری، بذرکاری و قرق انجام می شود.</t>
  </si>
  <si>
    <t>حفاظت فیزیکی از اراضی جنگلی و جلوگیری از تخریب و تصرف عرصه و اعیان مشمول ماده (1) قانون ملی شدن جنگل‌ها و مراتع و همچنین جلوگیری از قطع، بوته کنی و چرای مفرط و ورود دام غیرمجاز و... به منظور تضمین پایداری اکوسیستم و استمرار تولیدات جنگلی است.</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</si>
</sst>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_-* #,##0.00\-;_-* &quot;-&quot;??_-;_-@_-"/>
    <numFmt numFmtId="165" formatCode="_-* #,##0.00_-;\-* #,##0.00_-;_-* &quot;-&quot;??_-;_-@_-"/>
    <numFmt numFmtId="166" formatCode="0.000%"/>
    <numFmt numFmtId="167" formatCode="0.0"/>
  </numFmts>
  <fonts count="37">
    <font>
      <sz val="10"/>
      <name val="Arial"/>
      <charset val="178"/>
    </font>
    <font>
      <sz val="11"/>
      <color theme="1"/>
      <name val="Calibri"/>
      <family val="2"/>
      <charset val="178"/>
      <scheme val="minor"/>
    </font>
    <font>
      <b/>
      <sz val="14"/>
      <name val="B Traffic"/>
      <charset val="178"/>
    </font>
    <font>
      <b/>
      <sz val="14"/>
      <name val="B Titr"/>
      <charset val="178"/>
    </font>
    <font>
      <b/>
      <sz val="12"/>
      <name val="B Traffic"/>
      <charset val="178"/>
    </font>
    <font>
      <sz val="10"/>
      <name val="Arial"/>
      <family val="2"/>
    </font>
    <font>
      <b/>
      <sz val="14"/>
      <name val="B Nazanin"/>
      <charset val="178"/>
    </font>
    <font>
      <sz val="10"/>
      <color theme="1"/>
      <name val="Arial"/>
      <family val="2"/>
      <charset val="178"/>
    </font>
    <font>
      <sz val="11"/>
      <color theme="1"/>
      <name val="B Nazanin"/>
      <family val="2"/>
    </font>
    <font>
      <sz val="11"/>
      <name val="Traffic"/>
      <charset val="178"/>
    </font>
    <font>
      <sz val="11"/>
      <color indexed="8"/>
      <name val="Calibri"/>
      <family val="2"/>
      <charset val="178"/>
    </font>
    <font>
      <sz val="11"/>
      <color theme="1"/>
      <name val="Calibri"/>
      <family val="2"/>
      <scheme val="minor"/>
    </font>
    <font>
      <sz val="11"/>
      <color theme="1"/>
      <name val="B Nazanin"/>
      <charset val="178"/>
    </font>
    <font>
      <b/>
      <sz val="12"/>
      <color theme="1"/>
      <name val="B Nazanin"/>
      <charset val="178"/>
    </font>
    <font>
      <b/>
      <sz val="12"/>
      <color theme="1"/>
      <name val="B Titr"/>
      <charset val="178"/>
    </font>
    <font>
      <b/>
      <sz val="18"/>
      <color theme="1"/>
      <name val="B Titr"/>
      <charset val="178"/>
    </font>
    <font>
      <sz val="18"/>
      <color theme="1"/>
      <name val="B Titr"/>
      <charset val="178"/>
    </font>
    <font>
      <sz val="12"/>
      <color theme="1"/>
      <name val="B Titr"/>
      <charset val="178"/>
    </font>
    <font>
      <b/>
      <sz val="16"/>
      <color theme="1"/>
      <name val="B Nazanin"/>
      <charset val="178"/>
    </font>
    <font>
      <b/>
      <sz val="14"/>
      <color theme="1"/>
      <name val="B Nazanin"/>
      <charset val="178"/>
    </font>
    <font>
      <sz val="11"/>
      <color theme="1"/>
      <name val="B Titr"/>
      <charset val="178"/>
    </font>
    <font>
      <sz val="16"/>
      <name val="B Nazanin"/>
      <charset val="178"/>
    </font>
    <font>
      <sz val="10"/>
      <name val="B Titr"/>
      <charset val="178"/>
    </font>
    <font>
      <sz val="14"/>
      <name val="B Titr"/>
      <charset val="178"/>
    </font>
    <font>
      <sz val="10"/>
      <name val="Arial"/>
      <family val="2"/>
    </font>
    <font>
      <sz val="16"/>
      <name val="B Badr"/>
      <charset val="178"/>
    </font>
    <font>
      <b/>
      <sz val="18"/>
      <name val="B Titr"/>
      <charset val="178"/>
    </font>
    <font>
      <b/>
      <sz val="16"/>
      <name val="B Titr"/>
      <charset val="178"/>
    </font>
    <font>
      <sz val="14"/>
      <name val="B Nazanin"/>
      <charset val="178"/>
    </font>
    <font>
      <b/>
      <sz val="14"/>
      <color theme="1"/>
      <name val="B Titr"/>
      <charset val="178"/>
    </font>
    <font>
      <sz val="14"/>
      <color theme="1"/>
      <name val="B Nazanin"/>
      <charset val="178"/>
    </font>
    <font>
      <sz val="14"/>
      <name val="B Mitra"/>
      <charset val="178"/>
    </font>
    <font>
      <b/>
      <sz val="14"/>
      <name val="B Mitra"/>
      <charset val="178"/>
    </font>
    <font>
      <sz val="9"/>
      <color indexed="81"/>
      <name val="Tahoma"/>
      <family val="2"/>
    </font>
    <font>
      <b/>
      <sz val="9"/>
      <color indexed="81"/>
      <name val="Tahoma"/>
      <family val="2"/>
    </font>
    <font>
      <sz val="14"/>
      <color theme="1"/>
      <name val="B Badr"/>
      <charset val="178"/>
    </font>
    <font>
      <sz val="16"/>
      <color theme="1"/>
      <name val="B Nazanin"/>
      <charset val="178"/>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92D05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s>
  <cellStyleXfs count="24">
    <xf numFmtId="0" fontId="0" fillId="0" borderId="0"/>
    <xf numFmtId="0" fontId="5" fillId="0" borderId="0"/>
    <xf numFmtId="0" fontId="5" fillId="0" borderId="0"/>
    <xf numFmtId="165" fontId="5"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7" fillId="0" borderId="0"/>
    <xf numFmtId="0" fontId="8" fillId="0" borderId="0"/>
    <xf numFmtId="0" fontId="1" fillId="0" borderId="0"/>
    <xf numFmtId="0" fontId="9" fillId="0" borderId="0"/>
    <xf numFmtId="0" fontId="10" fillId="0" borderId="0"/>
    <xf numFmtId="0" fontId="11" fillId="0" borderId="0"/>
    <xf numFmtId="0" fontId="9" fillId="0" borderId="0"/>
    <xf numFmtId="0" fontId="5" fillId="0" borderId="0"/>
    <xf numFmtId="0" fontId="1" fillId="0" borderId="0"/>
    <xf numFmtId="0" fontId="5" fillId="0" borderId="0"/>
    <xf numFmtId="0" fontId="11" fillId="0" borderId="0"/>
    <xf numFmtId="0" fontId="11" fillId="0" borderId="0"/>
    <xf numFmtId="0" fontId="8" fillId="0" borderId="0"/>
    <xf numFmtId="0" fontId="9" fillId="0" borderId="0"/>
    <xf numFmtId="0" fontId="1" fillId="0" borderId="0"/>
    <xf numFmtId="9" fontId="24" fillId="0" borderId="0" applyFont="0" applyFill="0" applyBorder="0" applyAlignment="0" applyProtection="0"/>
  </cellStyleXfs>
  <cellXfs count="190">
    <xf numFmtId="0" fontId="0" fillId="0" borderId="0" xfId="0"/>
    <xf numFmtId="1" fontId="2" fillId="2" borderId="0" xfId="0" applyNumberFormat="1" applyFont="1" applyFill="1" applyBorder="1" applyAlignment="1">
      <alignment horizontal="center" vertical="center"/>
    </xf>
    <xf numFmtId="1" fontId="2" fillId="2" borderId="0" xfId="2" applyNumberFormat="1" applyFont="1" applyFill="1" applyBorder="1" applyAlignment="1">
      <alignment horizontal="center" vertical="center"/>
    </xf>
    <xf numFmtId="0" fontId="4" fillId="2" borderId="0" xfId="2" applyFont="1" applyFill="1" applyBorder="1" applyAlignment="1">
      <alignment horizontal="center" vertical="center"/>
    </xf>
    <xf numFmtId="0" fontId="6" fillId="2" borderId="1" xfId="2" applyFont="1" applyFill="1" applyBorder="1" applyAlignment="1">
      <alignment horizontal="center" vertical="center"/>
    </xf>
    <xf numFmtId="0" fontId="6" fillId="2" borderId="1" xfId="1" applyFont="1" applyFill="1" applyBorder="1" applyAlignment="1">
      <alignment horizontal="center" vertical="center"/>
    </xf>
    <xf numFmtId="0" fontId="4" fillId="2" borderId="0" xfId="0" applyFont="1" applyFill="1" applyBorder="1" applyAlignment="1">
      <alignment horizontal="center" vertical="center"/>
    </xf>
    <xf numFmtId="1" fontId="2" fillId="0" borderId="0" xfId="2" applyNumberFormat="1" applyFont="1" applyFill="1" applyBorder="1" applyAlignment="1">
      <alignment horizontal="center" vertical="center"/>
    </xf>
    <xf numFmtId="0" fontId="4" fillId="0" borderId="0" xfId="2" applyFont="1" applyFill="1" applyBorder="1" applyAlignment="1">
      <alignment horizontal="center" vertical="center"/>
    </xf>
    <xf numFmtId="0" fontId="6" fillId="0" borderId="1" xfId="2" applyFont="1" applyFill="1" applyBorder="1" applyAlignment="1">
      <alignment horizontal="center" vertical="center"/>
    </xf>
    <xf numFmtId="0" fontId="12" fillId="0" borderId="0" xfId="6" applyFont="1" applyFill="1" applyAlignment="1">
      <alignment horizontal="center" vertical="center"/>
    </xf>
    <xf numFmtId="0" fontId="6" fillId="0" borderId="1" xfId="13" applyFont="1" applyFill="1" applyBorder="1" applyAlignment="1">
      <alignment horizontal="center" vertical="center"/>
    </xf>
    <xf numFmtId="0" fontId="19" fillId="0" borderId="1" xfId="13" applyFont="1" applyFill="1" applyBorder="1" applyAlignment="1">
      <alignment horizontal="center" vertical="center"/>
    </xf>
    <xf numFmtId="0" fontId="6" fillId="4" borderId="1" xfId="1" applyFont="1" applyFill="1" applyBorder="1" applyAlignment="1">
      <alignment horizontal="center" vertical="center"/>
    </xf>
    <xf numFmtId="1" fontId="26" fillId="2" borderId="0" xfId="2" applyNumberFormat="1" applyFont="1" applyFill="1" applyBorder="1" applyAlignment="1">
      <alignment horizontal="center" vertical="center"/>
    </xf>
    <xf numFmtId="0" fontId="6" fillId="4" borderId="1" xfId="2" applyFont="1" applyFill="1" applyBorder="1" applyAlignment="1">
      <alignment horizontal="center" vertical="center"/>
    </xf>
    <xf numFmtId="0" fontId="13" fillId="0" borderId="0" xfId="6" applyFont="1" applyFill="1" applyAlignment="1">
      <alignment horizontal="center" vertical="center"/>
    </xf>
    <xf numFmtId="0" fontId="6" fillId="0" borderId="1" xfId="1" applyFont="1" applyFill="1" applyBorder="1" applyAlignment="1">
      <alignment horizontal="center" vertical="center"/>
    </xf>
    <xf numFmtId="0" fontId="5" fillId="2" borderId="0" xfId="2" applyFill="1" applyAlignment="1">
      <alignment horizontal="center" vertical="center"/>
    </xf>
    <xf numFmtId="3" fontId="13" fillId="0" borderId="1" xfId="6" applyNumberFormat="1" applyFont="1" applyFill="1" applyBorder="1" applyAlignment="1">
      <alignment horizontal="center" vertical="center"/>
    </xf>
    <xf numFmtId="3" fontId="13" fillId="4" borderId="1" xfId="6" applyNumberFormat="1" applyFont="1" applyFill="1" applyBorder="1" applyAlignment="1">
      <alignment horizontal="center" vertical="center"/>
    </xf>
    <xf numFmtId="0" fontId="22" fillId="0" borderId="0" xfId="2" applyFont="1" applyFill="1" applyAlignment="1">
      <alignment horizontal="center" vertical="center"/>
    </xf>
    <xf numFmtId="0" fontId="5" fillId="0" borderId="0" xfId="2" applyFill="1" applyAlignment="1">
      <alignment horizontal="center" vertical="center"/>
    </xf>
    <xf numFmtId="1" fontId="5" fillId="0" borderId="0" xfId="2" applyNumberFormat="1" applyFill="1" applyAlignment="1">
      <alignment horizontal="center" vertical="center"/>
    </xf>
    <xf numFmtId="0" fontId="0" fillId="2" borderId="0" xfId="0" applyFill="1" applyAlignment="1">
      <alignment horizontal="center" vertical="center"/>
    </xf>
    <xf numFmtId="1" fontId="0" fillId="2" borderId="0" xfId="0" applyNumberFormat="1" applyFill="1" applyAlignment="1">
      <alignment horizontal="center" vertical="center"/>
    </xf>
    <xf numFmtId="0" fontId="23" fillId="2" borderId="0" xfId="2" applyFont="1" applyFill="1" applyAlignment="1">
      <alignment horizontal="center" vertical="center"/>
    </xf>
    <xf numFmtId="1" fontId="5" fillId="2" borderId="0" xfId="2" applyNumberFormat="1" applyFill="1" applyAlignment="1">
      <alignment horizontal="center" vertical="center"/>
    </xf>
    <xf numFmtId="0" fontId="17" fillId="3" borderId="1" xfId="13" applyFont="1" applyFill="1" applyBorder="1" applyAlignment="1">
      <alignment horizontal="center" vertical="center"/>
    </xf>
    <xf numFmtId="0" fontId="6" fillId="4" borderId="1" xfId="13" applyFont="1" applyFill="1" applyBorder="1" applyAlignment="1">
      <alignment horizontal="center" vertical="center"/>
    </xf>
    <xf numFmtId="0" fontId="21" fillId="0" borderId="1" xfId="0" applyFont="1" applyFill="1" applyBorder="1" applyAlignment="1">
      <alignment horizontal="center" vertical="center"/>
    </xf>
    <xf numFmtId="0" fontId="11" fillId="0" borderId="0" xfId="13" applyFill="1" applyAlignment="1">
      <alignment horizontal="center" vertical="center"/>
    </xf>
    <xf numFmtId="0" fontId="0" fillId="0" borderId="0" xfId="0" applyAlignment="1">
      <alignment horizontal="center" vertical="center"/>
    </xf>
    <xf numFmtId="1" fontId="19" fillId="0" borderId="1" xfId="13" applyNumberFormat="1" applyFont="1" applyFill="1" applyBorder="1" applyAlignment="1">
      <alignment horizontal="center" vertical="center"/>
    </xf>
    <xf numFmtId="0" fontId="19" fillId="0" borderId="9" xfId="13" applyFont="1" applyFill="1" applyBorder="1" applyAlignment="1">
      <alignment horizontal="center" vertical="center" wrapText="1" readingOrder="2"/>
    </xf>
    <xf numFmtId="1" fontId="19" fillId="0" borderId="10" xfId="13" applyNumberFormat="1" applyFont="1" applyFill="1" applyBorder="1" applyAlignment="1">
      <alignment horizontal="center" vertical="center"/>
    </xf>
    <xf numFmtId="0" fontId="29" fillId="3" borderId="6" xfId="13" applyFont="1" applyFill="1" applyBorder="1" applyAlignment="1">
      <alignment horizontal="center" vertical="center"/>
    </xf>
    <xf numFmtId="0" fontId="29" fillId="3" borderId="7" xfId="13" applyFont="1" applyFill="1" applyBorder="1" applyAlignment="1">
      <alignment horizontal="center" vertical="center"/>
    </xf>
    <xf numFmtId="0" fontId="29" fillId="3" borderId="8" xfId="13" applyFont="1" applyFill="1" applyBorder="1" applyAlignment="1">
      <alignment horizontal="center" vertical="center"/>
    </xf>
    <xf numFmtId="1" fontId="29" fillId="3" borderId="12" xfId="13" applyNumberFormat="1" applyFont="1" applyFill="1" applyBorder="1" applyAlignment="1">
      <alignment horizontal="center" vertical="center"/>
    </xf>
    <xf numFmtId="1" fontId="29" fillId="3" borderId="13" xfId="13" applyNumberFormat="1" applyFont="1" applyFill="1" applyBorder="1" applyAlignment="1">
      <alignment horizontal="center" vertical="center"/>
    </xf>
    <xf numFmtId="0" fontId="19" fillId="4" borderId="9" xfId="13" applyFont="1" applyFill="1" applyBorder="1" applyAlignment="1">
      <alignment horizontal="center" vertical="center" wrapText="1" readingOrder="2"/>
    </xf>
    <xf numFmtId="0" fontId="19" fillId="4" borderId="1" xfId="13" applyFont="1" applyFill="1" applyBorder="1" applyAlignment="1">
      <alignment horizontal="center" vertical="center"/>
    </xf>
    <xf numFmtId="1" fontId="19" fillId="4" borderId="1" xfId="13" applyNumberFormat="1" applyFont="1" applyFill="1" applyBorder="1" applyAlignment="1">
      <alignment horizontal="center" vertical="center"/>
    </xf>
    <xf numFmtId="1" fontId="19" fillId="4" borderId="10" xfId="13" applyNumberFormat="1" applyFont="1" applyFill="1" applyBorder="1" applyAlignment="1">
      <alignment horizontal="center" vertical="center"/>
    </xf>
    <xf numFmtId="0" fontId="6" fillId="0" borderId="1" xfId="0" applyFont="1" applyBorder="1" applyAlignment="1">
      <alignment horizontal="center" vertical="center"/>
    </xf>
    <xf numFmtId="0" fontId="6" fillId="4" borderId="1" xfId="0" applyFont="1" applyFill="1" applyBorder="1" applyAlignment="1">
      <alignment horizontal="center" vertical="center"/>
    </xf>
    <xf numFmtId="0" fontId="28" fillId="0" borderId="1" xfId="0" applyFont="1" applyFill="1" applyBorder="1" applyAlignment="1">
      <alignment horizontal="center" vertical="center"/>
    </xf>
    <xf numFmtId="0" fontId="28" fillId="4" borderId="1" xfId="0" applyFont="1" applyFill="1" applyBorder="1" applyAlignment="1">
      <alignment horizontal="center" vertical="center"/>
    </xf>
    <xf numFmtId="0" fontId="5" fillId="2" borderId="0" xfId="2" applyFill="1" applyBorder="1" applyAlignment="1">
      <alignment horizontal="center" vertical="center"/>
    </xf>
    <xf numFmtId="0" fontId="25" fillId="2" borderId="0" xfId="2" applyFont="1" applyFill="1" applyBorder="1" applyAlignment="1">
      <alignment horizontal="center"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wrapText="1"/>
    </xf>
    <xf numFmtId="0" fontId="6" fillId="0" borderId="9" xfId="0" applyFont="1" applyBorder="1" applyAlignment="1">
      <alignment horizontal="center" vertical="center"/>
    </xf>
    <xf numFmtId="0" fontId="6" fillId="4" borderId="9" xfId="0" applyFont="1" applyFill="1" applyBorder="1" applyAlignment="1">
      <alignment horizontal="center" vertical="center"/>
    </xf>
    <xf numFmtId="1" fontId="6" fillId="4" borderId="10" xfId="0" applyNumberFormat="1" applyFont="1" applyFill="1" applyBorder="1" applyAlignment="1">
      <alignment horizontal="center" vertical="center"/>
    </xf>
    <xf numFmtId="0" fontId="17" fillId="3" borderId="10" xfId="13" applyFont="1" applyFill="1" applyBorder="1" applyAlignment="1">
      <alignment horizontal="center" vertical="center"/>
    </xf>
    <xf numFmtId="0" fontId="6" fillId="0" borderId="10" xfId="13" applyFont="1" applyFill="1" applyBorder="1" applyAlignment="1">
      <alignment horizontal="center" vertical="center"/>
    </xf>
    <xf numFmtId="0" fontId="6" fillId="4" borderId="10" xfId="13" applyFont="1" applyFill="1" applyBorder="1" applyAlignment="1">
      <alignment horizontal="center" vertical="center"/>
    </xf>
    <xf numFmtId="0" fontId="18" fillId="0" borderId="9" xfId="13" applyFont="1" applyFill="1" applyBorder="1" applyAlignment="1">
      <alignment horizontal="center" vertical="center" wrapText="1" readingOrder="2"/>
    </xf>
    <xf numFmtId="0" fontId="29" fillId="3" borderId="12" xfId="13" applyFont="1" applyFill="1" applyBorder="1" applyAlignment="1">
      <alignment horizontal="center" vertical="center"/>
    </xf>
    <xf numFmtId="0" fontId="29" fillId="3" borderId="13" xfId="13" applyFont="1" applyFill="1" applyBorder="1" applyAlignment="1">
      <alignment horizontal="center" vertical="center"/>
    </xf>
    <xf numFmtId="1" fontId="3" fillId="3" borderId="6" xfId="6" applyNumberFormat="1" applyFont="1" applyFill="1" applyBorder="1" applyAlignment="1">
      <alignment horizontal="center" vertical="center" readingOrder="2"/>
    </xf>
    <xf numFmtId="1" fontId="3" fillId="3" borderId="7" xfId="6" applyNumberFormat="1" applyFont="1" applyFill="1" applyBorder="1" applyAlignment="1">
      <alignment horizontal="center" vertical="center" readingOrder="2"/>
    </xf>
    <xf numFmtId="1" fontId="3" fillId="3" borderId="8" xfId="6" applyNumberFormat="1" applyFont="1" applyFill="1" applyBorder="1" applyAlignment="1">
      <alignment horizontal="center" vertical="center" wrapText="1" readingOrder="2"/>
    </xf>
    <xf numFmtId="3" fontId="13" fillId="0" borderId="9" xfId="6" applyNumberFormat="1" applyFont="1" applyFill="1" applyBorder="1" applyAlignment="1">
      <alignment horizontal="center" vertical="center"/>
    </xf>
    <xf numFmtId="1" fontId="13" fillId="0" borderId="10" xfId="6" applyNumberFormat="1" applyFont="1" applyFill="1" applyBorder="1" applyAlignment="1">
      <alignment horizontal="center" vertical="center"/>
    </xf>
    <xf numFmtId="3" fontId="13" fillId="4" borderId="9" xfId="6" applyNumberFormat="1" applyFont="1" applyFill="1" applyBorder="1" applyAlignment="1">
      <alignment horizontal="center" vertical="center"/>
    </xf>
    <xf numFmtId="1" fontId="13" fillId="4" borderId="10" xfId="6" applyNumberFormat="1" applyFont="1" applyFill="1" applyBorder="1" applyAlignment="1">
      <alignment horizontal="center" vertical="center"/>
    </xf>
    <xf numFmtId="1" fontId="14" fillId="3" borderId="13" xfId="6" applyNumberFormat="1" applyFont="1" applyFill="1" applyBorder="1" applyAlignment="1">
      <alignment horizontal="center" vertical="center"/>
    </xf>
    <xf numFmtId="1" fontId="3" fillId="3" borderId="6" xfId="2" applyNumberFormat="1" applyFont="1" applyFill="1" applyBorder="1" applyAlignment="1">
      <alignment horizontal="center" vertical="center"/>
    </xf>
    <xf numFmtId="1" fontId="3" fillId="3" borderId="7" xfId="2" applyNumberFormat="1" applyFont="1" applyFill="1" applyBorder="1" applyAlignment="1">
      <alignment horizontal="center" vertical="center"/>
    </xf>
    <xf numFmtId="1" fontId="3" fillId="3" borderId="8" xfId="2" applyNumberFormat="1" applyFont="1" applyFill="1" applyBorder="1" applyAlignment="1">
      <alignment horizontal="center" vertical="center" wrapText="1"/>
    </xf>
    <xf numFmtId="1" fontId="6" fillId="0" borderId="9" xfId="2" applyNumberFormat="1" applyFont="1" applyFill="1" applyBorder="1" applyAlignment="1">
      <alignment horizontal="center" vertical="center"/>
    </xf>
    <xf numFmtId="166" fontId="6" fillId="0" borderId="10" xfId="23" applyNumberFormat="1" applyFont="1" applyFill="1" applyBorder="1" applyAlignment="1">
      <alignment horizontal="center" vertical="center"/>
    </xf>
    <xf numFmtId="1" fontId="6" fillId="4" borderId="9" xfId="2" applyNumberFormat="1" applyFont="1" applyFill="1" applyBorder="1" applyAlignment="1">
      <alignment horizontal="center" vertical="center"/>
    </xf>
    <xf numFmtId="166" fontId="6" fillId="4" borderId="10" xfId="23" applyNumberFormat="1" applyFont="1" applyFill="1" applyBorder="1" applyAlignment="1">
      <alignment horizontal="center" vertical="center"/>
    </xf>
    <xf numFmtId="0" fontId="27" fillId="3" borderId="12" xfId="2" applyFont="1" applyFill="1" applyBorder="1" applyAlignment="1">
      <alignment horizontal="center" vertical="center"/>
    </xf>
    <xf numFmtId="166" fontId="27" fillId="3" borderId="13" xfId="23" applyNumberFormat="1" applyFont="1" applyFill="1" applyBorder="1" applyAlignment="1">
      <alignment horizontal="center" vertical="center"/>
    </xf>
    <xf numFmtId="1" fontId="3" fillId="3" borderId="6" xfId="0" applyNumberFormat="1" applyFont="1" applyFill="1" applyBorder="1" applyAlignment="1">
      <alignment horizontal="center" vertical="center"/>
    </xf>
    <xf numFmtId="1" fontId="6" fillId="2" borderId="9" xfId="0" applyNumberFormat="1" applyFont="1" applyFill="1" applyBorder="1" applyAlignment="1">
      <alignment horizontal="center" vertical="center"/>
    </xf>
    <xf numFmtId="1" fontId="6" fillId="2" borderId="10" xfId="0" applyNumberFormat="1" applyFont="1" applyFill="1" applyBorder="1" applyAlignment="1">
      <alignment horizontal="center" vertical="center"/>
    </xf>
    <xf numFmtId="1" fontId="6" fillId="4" borderId="9" xfId="0" applyNumberFormat="1" applyFont="1" applyFill="1" applyBorder="1" applyAlignment="1">
      <alignment horizontal="center" vertical="center"/>
    </xf>
    <xf numFmtId="1" fontId="26" fillId="3" borderId="13" xfId="0" applyNumberFormat="1" applyFont="1" applyFill="1" applyBorder="1" applyAlignment="1">
      <alignment horizontal="center" vertical="center"/>
    </xf>
    <xf numFmtId="0" fontId="3" fillId="3" borderId="7" xfId="2" applyFont="1" applyFill="1" applyBorder="1" applyAlignment="1">
      <alignment horizontal="center" vertical="center"/>
    </xf>
    <xf numFmtId="0" fontId="3" fillId="3" borderId="8" xfId="2" applyFont="1" applyFill="1" applyBorder="1" applyAlignment="1">
      <alignment horizontal="center" vertical="center" wrapText="1"/>
    </xf>
    <xf numFmtId="1" fontId="6" fillId="2" borderId="9" xfId="2" applyNumberFormat="1" applyFont="1" applyFill="1" applyBorder="1" applyAlignment="1">
      <alignment horizontal="center" vertical="center"/>
    </xf>
    <xf numFmtId="166" fontId="6" fillId="2" borderId="10" xfId="23" applyNumberFormat="1" applyFont="1" applyFill="1" applyBorder="1" applyAlignment="1">
      <alignment horizontal="center" vertical="center"/>
    </xf>
    <xf numFmtId="0" fontId="3" fillId="3" borderId="12" xfId="2" applyFont="1" applyFill="1" applyBorder="1" applyAlignment="1">
      <alignment horizontal="center" vertical="center"/>
    </xf>
    <xf numFmtId="166" fontId="3" fillId="3" borderId="13" xfId="23" applyNumberFormat="1" applyFont="1" applyFill="1" applyBorder="1" applyAlignment="1">
      <alignment horizontal="center" vertical="center"/>
    </xf>
    <xf numFmtId="167" fontId="3" fillId="3" borderId="13" xfId="0" applyNumberFormat="1" applyFont="1" applyFill="1" applyBorder="1" applyAlignment="1">
      <alignment horizontal="center" vertical="center"/>
    </xf>
    <xf numFmtId="0" fontId="6" fillId="5" borderId="9" xfId="2" applyFont="1" applyFill="1" applyBorder="1" applyAlignment="1">
      <alignment horizontal="center" vertical="center" wrapText="1" readingOrder="2"/>
    </xf>
    <xf numFmtId="0" fontId="6" fillId="5" borderId="1" xfId="2" applyFont="1" applyFill="1" applyBorder="1" applyAlignment="1">
      <alignment horizontal="center" vertical="center" wrapText="1" readingOrder="2"/>
    </xf>
    <xf numFmtId="0" fontId="6" fillId="5" borderId="10" xfId="2" applyFont="1" applyFill="1" applyBorder="1" applyAlignment="1">
      <alignment horizontal="center" vertical="center" wrapText="1" readingOrder="2"/>
    </xf>
    <xf numFmtId="0" fontId="30" fillId="2" borderId="24" xfId="2" applyFont="1" applyFill="1" applyBorder="1" applyAlignment="1">
      <alignment vertical="center" wrapText="1"/>
    </xf>
    <xf numFmtId="0" fontId="30" fillId="0" borderId="23" xfId="2" applyFont="1" applyFill="1" applyBorder="1" applyAlignment="1">
      <alignment vertical="center" wrapText="1"/>
    </xf>
    <xf numFmtId="0" fontId="30" fillId="2" borderId="5" xfId="2" applyFont="1" applyFill="1" applyBorder="1" applyAlignment="1">
      <alignment horizontal="justify" vertical="center" wrapText="1"/>
    </xf>
    <xf numFmtId="0" fontId="30" fillId="2" borderId="10" xfId="2" applyFont="1" applyFill="1" applyBorder="1" applyAlignment="1">
      <alignment vertical="center" wrapText="1"/>
    </xf>
    <xf numFmtId="0" fontId="30" fillId="2" borderId="25" xfId="2" applyFont="1" applyFill="1" applyBorder="1" applyAlignment="1">
      <alignment vertical="center" wrapText="1"/>
    </xf>
    <xf numFmtId="0" fontId="30" fillId="0" borderId="12" xfId="2" applyFont="1" applyFill="1" applyBorder="1" applyAlignment="1">
      <alignment vertical="center" wrapText="1"/>
    </xf>
    <xf numFmtId="0" fontId="30" fillId="2" borderId="13" xfId="2" applyFont="1" applyFill="1" applyBorder="1" applyAlignment="1">
      <alignment vertical="center" wrapText="1"/>
    </xf>
    <xf numFmtId="0" fontId="6" fillId="0" borderId="22" xfId="0" applyFont="1" applyFill="1" applyBorder="1" applyAlignment="1">
      <alignment horizontal="center" vertical="center" wrapText="1" readingOrder="2"/>
    </xf>
    <xf numFmtId="0" fontId="6" fillId="0" borderId="11" xfId="0" applyFont="1" applyFill="1" applyBorder="1" applyAlignment="1">
      <alignment horizontal="center" vertical="center" wrapText="1" readingOrder="2"/>
    </xf>
    <xf numFmtId="0" fontId="30" fillId="2" borderId="12" xfId="2" applyFont="1" applyFill="1" applyBorder="1" applyAlignment="1">
      <alignment horizontal="center" vertical="center"/>
    </xf>
    <xf numFmtId="0" fontId="30" fillId="2" borderId="12" xfId="2" applyFont="1" applyFill="1" applyBorder="1" applyAlignment="1">
      <alignment horizontal="center" vertical="center" wrapText="1"/>
    </xf>
    <xf numFmtId="0" fontId="28" fillId="0" borderId="3" xfId="0" applyFont="1" applyBorder="1" applyAlignment="1">
      <alignment horizontal="center" vertical="center"/>
    </xf>
    <xf numFmtId="0" fontId="28" fillId="4" borderId="3" xfId="0" applyFont="1" applyFill="1" applyBorder="1" applyAlignment="1">
      <alignment horizontal="center" vertical="center"/>
    </xf>
    <xf numFmtId="167" fontId="23" fillId="3" borderId="13" xfId="0" applyNumberFormat="1" applyFont="1" applyFill="1" applyBorder="1" applyAlignment="1">
      <alignment horizontal="center" vertical="center"/>
    </xf>
    <xf numFmtId="0" fontId="31" fillId="3" borderId="8" xfId="0" applyFont="1" applyFill="1" applyBorder="1" applyAlignment="1">
      <alignment horizontal="center" vertical="center" wrapText="1"/>
    </xf>
    <xf numFmtId="0" fontId="32" fillId="3" borderId="7" xfId="2" applyFont="1" applyFill="1" applyBorder="1" applyAlignment="1">
      <alignment horizontal="center" vertical="center" wrapText="1"/>
    </xf>
    <xf numFmtId="167" fontId="6" fillId="0" borderId="10" xfId="0" applyNumberFormat="1" applyFont="1" applyBorder="1" applyAlignment="1">
      <alignment horizontal="center" vertical="center"/>
    </xf>
    <xf numFmtId="167" fontId="6" fillId="4" borderId="10" xfId="0" applyNumberFormat="1" applyFont="1" applyFill="1" applyBorder="1" applyAlignment="1">
      <alignment horizontal="center" vertical="center"/>
    </xf>
    <xf numFmtId="167" fontId="28" fillId="0" borderId="10" xfId="0" applyNumberFormat="1" applyFont="1" applyBorder="1" applyAlignment="1">
      <alignment horizontal="center" vertical="center"/>
    </xf>
    <xf numFmtId="167" fontId="28" fillId="4" borderId="10" xfId="0" applyNumberFormat="1" applyFont="1" applyFill="1" applyBorder="1" applyAlignment="1">
      <alignment horizontal="center" vertical="center"/>
    </xf>
    <xf numFmtId="1" fontId="23" fillId="3" borderId="27" xfId="0" applyNumberFormat="1" applyFont="1" applyFill="1" applyBorder="1" applyAlignment="1">
      <alignment horizontal="center" vertical="center"/>
    </xf>
    <xf numFmtId="1" fontId="6" fillId="0" borderId="9" xfId="0" applyNumberFormat="1" applyFont="1" applyFill="1" applyBorder="1" applyAlignment="1">
      <alignment horizontal="center" vertical="center"/>
    </xf>
    <xf numFmtId="1" fontId="6" fillId="0" borderId="10" xfId="0" applyNumberFormat="1" applyFont="1" applyFill="1" applyBorder="1" applyAlignment="1">
      <alignment horizontal="center" vertical="center"/>
    </xf>
    <xf numFmtId="2" fontId="5" fillId="0" borderId="0" xfId="2" applyNumberFormat="1" applyFill="1" applyAlignment="1">
      <alignment horizontal="center" vertical="center"/>
    </xf>
    <xf numFmtId="1" fontId="13" fillId="0" borderId="0" xfId="6" applyNumberFormat="1" applyFont="1" applyFill="1" applyAlignment="1">
      <alignment horizontal="center" vertical="center"/>
    </xf>
    <xf numFmtId="0" fontId="6" fillId="0" borderId="9" xfId="0" applyFont="1" applyFill="1" applyBorder="1" applyAlignment="1">
      <alignment horizontal="center" vertical="center"/>
    </xf>
    <xf numFmtId="0" fontId="6" fillId="0" borderId="1" xfId="0" applyFont="1" applyFill="1" applyBorder="1" applyAlignment="1">
      <alignment horizontal="center" vertical="center"/>
    </xf>
    <xf numFmtId="0" fontId="28" fillId="0" borderId="3" xfId="0" applyFont="1" applyFill="1" applyBorder="1" applyAlignment="1">
      <alignment horizontal="center" vertical="center"/>
    </xf>
    <xf numFmtId="167" fontId="28" fillId="0" borderId="10" xfId="0" applyNumberFormat="1" applyFont="1" applyFill="1" applyBorder="1" applyAlignment="1">
      <alignment horizontal="center" vertical="center"/>
    </xf>
    <xf numFmtId="167" fontId="6" fillId="0" borderId="10" xfId="0" applyNumberFormat="1" applyFont="1" applyFill="1" applyBorder="1" applyAlignment="1">
      <alignment horizontal="center" vertical="center"/>
    </xf>
    <xf numFmtId="0" fontId="35" fillId="0" borderId="3" xfId="0" applyFont="1" applyBorder="1" applyAlignment="1">
      <alignment horizontal="right" vertical="center" wrapText="1" readingOrder="2"/>
    </xf>
    <xf numFmtId="1" fontId="26" fillId="3" borderId="11" xfId="0" applyNumberFormat="1" applyFont="1" applyFill="1" applyBorder="1" applyAlignment="1">
      <alignment horizontal="center" vertical="center"/>
    </xf>
    <xf numFmtId="1" fontId="26" fillId="3" borderId="12" xfId="0" applyNumberFormat="1" applyFont="1" applyFill="1" applyBorder="1" applyAlignment="1">
      <alignment horizontal="center" vertical="center"/>
    </xf>
    <xf numFmtId="1" fontId="26" fillId="2" borderId="0" xfId="2" applyNumberFormat="1" applyFont="1" applyFill="1" applyBorder="1" applyAlignment="1">
      <alignment horizontal="center" vertical="center"/>
    </xf>
    <xf numFmtId="0" fontId="29" fillId="3" borderId="11" xfId="13" applyFont="1" applyFill="1" applyBorder="1" applyAlignment="1">
      <alignment horizontal="center" vertical="center"/>
    </xf>
    <xf numFmtId="0" fontId="29" fillId="3" borderId="12" xfId="13" applyFont="1" applyFill="1" applyBorder="1" applyAlignment="1">
      <alignment horizontal="center" vertical="center"/>
    </xf>
    <xf numFmtId="0" fontId="16" fillId="0" borderId="0" xfId="13" applyFont="1" applyFill="1" applyAlignment="1">
      <alignment horizontal="center" vertical="center"/>
    </xf>
    <xf numFmtId="0" fontId="11" fillId="0" borderId="0" xfId="13" applyFill="1" applyBorder="1" applyAlignment="1">
      <alignment horizontal="center" vertical="center"/>
    </xf>
    <xf numFmtId="1" fontId="27" fillId="3" borderId="18" xfId="2" applyNumberFormat="1" applyFont="1" applyFill="1" applyBorder="1" applyAlignment="1">
      <alignment horizontal="center" vertical="center"/>
    </xf>
    <xf numFmtId="1" fontId="27" fillId="3" borderId="19" xfId="2" applyNumberFormat="1" applyFont="1" applyFill="1" applyBorder="1" applyAlignment="1">
      <alignment horizontal="center" vertical="center"/>
    </xf>
    <xf numFmtId="1" fontId="3" fillId="3" borderId="11" xfId="2" applyNumberFormat="1" applyFont="1" applyFill="1" applyBorder="1" applyAlignment="1">
      <alignment horizontal="center" vertical="center"/>
    </xf>
    <xf numFmtId="1" fontId="3" fillId="3" borderId="12" xfId="2" applyNumberFormat="1" applyFont="1" applyFill="1" applyBorder="1" applyAlignment="1">
      <alignment horizontal="center" vertical="center"/>
    </xf>
    <xf numFmtId="3" fontId="14" fillId="3" borderId="11" xfId="6" applyNumberFormat="1" applyFont="1" applyFill="1" applyBorder="1" applyAlignment="1">
      <alignment horizontal="center" vertical="center"/>
    </xf>
    <xf numFmtId="3" fontId="14" fillId="3" borderId="12" xfId="6" applyNumberFormat="1" applyFont="1" applyFill="1" applyBorder="1" applyAlignment="1">
      <alignment horizontal="center" vertical="center"/>
    </xf>
    <xf numFmtId="0" fontId="15" fillId="3" borderId="15" xfId="13" applyFont="1" applyFill="1" applyBorder="1" applyAlignment="1">
      <alignment horizontal="center" vertical="center"/>
    </xf>
    <xf numFmtId="0" fontId="15" fillId="3" borderId="4" xfId="13" applyFont="1" applyFill="1" applyBorder="1" applyAlignment="1">
      <alignment horizontal="center" vertical="center"/>
    </xf>
    <xf numFmtId="0" fontId="15" fillId="3" borderId="5" xfId="13" applyFont="1" applyFill="1" applyBorder="1" applyAlignment="1">
      <alignment horizontal="center" vertical="center"/>
    </xf>
    <xf numFmtId="0" fontId="14" fillId="3" borderId="14" xfId="13" applyFont="1" applyFill="1" applyBorder="1" applyAlignment="1">
      <alignment horizontal="center" vertical="center"/>
    </xf>
    <xf numFmtId="0" fontId="14" fillId="3" borderId="16" xfId="13" applyFont="1" applyFill="1" applyBorder="1" applyAlignment="1">
      <alignment horizontal="center" vertical="center"/>
    </xf>
    <xf numFmtId="0" fontId="14" fillId="3" borderId="17" xfId="13" applyFont="1" applyFill="1" applyBorder="1" applyAlignment="1">
      <alignment horizontal="center" vertical="center"/>
    </xf>
    <xf numFmtId="0" fontId="20" fillId="3" borderId="11" xfId="13" applyFont="1" applyFill="1" applyBorder="1" applyAlignment="1">
      <alignment horizontal="center" vertical="center"/>
    </xf>
    <xf numFmtId="0" fontId="20" fillId="3" borderId="12" xfId="13" applyFont="1" applyFill="1" applyBorder="1" applyAlignment="1">
      <alignment horizontal="center" vertical="center"/>
    </xf>
    <xf numFmtId="0" fontId="17" fillId="3" borderId="7" xfId="13" applyFont="1" applyFill="1" applyBorder="1" applyAlignment="1">
      <alignment horizontal="center" vertical="center"/>
    </xf>
    <xf numFmtId="0" fontId="17" fillId="3" borderId="1" xfId="13" applyFont="1" applyFill="1" applyBorder="1" applyAlignment="1">
      <alignment horizontal="center" vertical="center"/>
    </xf>
    <xf numFmtId="0" fontId="17" fillId="3" borderId="8" xfId="13" applyFont="1" applyFill="1" applyBorder="1" applyAlignment="1">
      <alignment horizontal="center" vertical="center"/>
    </xf>
    <xf numFmtId="0" fontId="17" fillId="3" borderId="10" xfId="13" applyFont="1" applyFill="1" applyBorder="1" applyAlignment="1">
      <alignment horizontal="center" vertical="center"/>
    </xf>
    <xf numFmtId="0" fontId="3" fillId="3" borderId="11" xfId="0" applyFont="1" applyFill="1" applyBorder="1" applyAlignment="1">
      <alignment horizontal="center" vertical="center"/>
    </xf>
    <xf numFmtId="0" fontId="3" fillId="3" borderId="12" xfId="0" applyFont="1" applyFill="1" applyBorder="1" applyAlignment="1">
      <alignment horizontal="center" vertical="center"/>
    </xf>
    <xf numFmtId="1" fontId="27" fillId="2" borderId="0" xfId="2" applyNumberFormat="1" applyFont="1" applyFill="1" applyBorder="1" applyAlignment="1">
      <alignment horizontal="center" vertical="center"/>
    </xf>
    <xf numFmtId="0" fontId="6" fillId="0" borderId="14" xfId="0" applyFont="1" applyFill="1" applyBorder="1" applyAlignment="1">
      <alignment horizontal="center" vertical="center" wrapText="1" readingOrder="2"/>
    </xf>
    <xf numFmtId="0" fontId="6" fillId="0" borderId="16" xfId="0" applyFont="1" applyFill="1" applyBorder="1" applyAlignment="1">
      <alignment horizontal="center" vertical="center" wrapText="1" readingOrder="2"/>
    </xf>
    <xf numFmtId="0" fontId="6" fillId="0" borderId="17" xfId="0" applyFont="1" applyFill="1" applyBorder="1" applyAlignment="1">
      <alignment horizontal="center" vertical="center" wrapText="1" readingOrder="2"/>
    </xf>
    <xf numFmtId="0" fontId="3" fillId="5" borderId="6" xfId="2" applyFont="1" applyFill="1" applyBorder="1" applyAlignment="1">
      <alignment horizontal="center" vertical="center" wrapText="1"/>
    </xf>
    <xf numFmtId="0" fontId="3" fillId="5" borderId="7" xfId="2" applyFont="1" applyFill="1" applyBorder="1" applyAlignment="1">
      <alignment horizontal="center" vertical="center" wrapText="1"/>
    </xf>
    <xf numFmtId="0" fontId="3" fillId="5" borderId="8" xfId="2" applyFont="1" applyFill="1" applyBorder="1" applyAlignment="1">
      <alignment horizontal="center" vertical="center" wrapText="1"/>
    </xf>
    <xf numFmtId="0" fontId="6" fillId="0" borderId="21" xfId="0" applyFont="1" applyFill="1" applyBorder="1" applyAlignment="1">
      <alignment horizontal="center" vertical="center" wrapText="1" readingOrder="2"/>
    </xf>
    <xf numFmtId="0" fontId="30" fillId="0" borderId="2" xfId="2" applyFont="1" applyFill="1" applyBorder="1" applyAlignment="1">
      <alignment horizontal="center" vertical="center" wrapText="1"/>
    </xf>
    <xf numFmtId="0" fontId="30" fillId="0" borderId="4" xfId="2" applyFont="1" applyFill="1" applyBorder="1" applyAlignment="1">
      <alignment horizontal="center" vertical="center" wrapText="1"/>
    </xf>
    <xf numFmtId="0" fontId="30" fillId="0" borderId="5" xfId="2" applyFont="1" applyFill="1" applyBorder="1" applyAlignment="1">
      <alignment horizontal="center" vertical="center" wrapText="1"/>
    </xf>
    <xf numFmtId="0" fontId="30" fillId="0" borderId="2" xfId="2" applyFont="1" applyBorder="1" applyAlignment="1">
      <alignment wrapText="1"/>
    </xf>
    <xf numFmtId="0" fontId="30" fillId="0" borderId="26" xfId="0" applyFont="1" applyBorder="1" applyAlignment="1">
      <alignment vertical="center" wrapText="1"/>
    </xf>
    <xf numFmtId="0" fontId="30" fillId="0" borderId="7" xfId="0" applyFont="1" applyBorder="1" applyAlignment="1">
      <alignment horizontal="right" vertical="center" wrapText="1" readingOrder="2"/>
    </xf>
    <xf numFmtId="0" fontId="30" fillId="0" borderId="20" xfId="0" applyFont="1" applyBorder="1" applyAlignment="1">
      <alignment horizontal="right" vertical="center" wrapText="1" readingOrder="2"/>
    </xf>
    <xf numFmtId="0" fontId="30" fillId="0" borderId="2" xfId="0" applyFont="1" applyBorder="1" applyAlignment="1">
      <alignment horizontal="right" vertical="center" wrapText="1" readingOrder="2"/>
    </xf>
    <xf numFmtId="0" fontId="30" fillId="0" borderId="5" xfId="0" applyFont="1" applyBorder="1" applyAlignment="1">
      <alignment horizontal="right" vertical="center" wrapText="1" readingOrder="2"/>
    </xf>
    <xf numFmtId="0" fontId="36" fillId="0" borderId="7" xfId="2" applyFont="1" applyFill="1" applyBorder="1" applyAlignment="1">
      <alignment vertical="center" wrapText="1"/>
    </xf>
    <xf numFmtId="0" fontId="30" fillId="2" borderId="2" xfId="2" applyFont="1" applyFill="1" applyBorder="1" applyAlignment="1">
      <alignment horizontal="center" vertical="center"/>
    </xf>
    <xf numFmtId="0" fontId="30" fillId="2" borderId="5" xfId="2" applyFont="1" applyFill="1" applyBorder="1" applyAlignment="1">
      <alignment horizontal="center" vertical="center"/>
    </xf>
    <xf numFmtId="0" fontId="30" fillId="2" borderId="2" xfId="2" applyFont="1" applyFill="1" applyBorder="1" applyAlignment="1">
      <alignment horizontal="center" vertical="center" wrapText="1"/>
    </xf>
    <xf numFmtId="0" fontId="30" fillId="2" borderId="5" xfId="2" applyFont="1" applyFill="1" applyBorder="1" applyAlignment="1">
      <alignment horizontal="center" vertical="center" wrapText="1"/>
    </xf>
    <xf numFmtId="0" fontId="30" fillId="2" borderId="24" xfId="2" applyFont="1" applyFill="1" applyBorder="1" applyAlignment="1">
      <alignment horizontal="center" vertical="center" wrapText="1"/>
    </xf>
    <xf numFmtId="0" fontId="30" fillId="2" borderId="25" xfId="2" applyFont="1" applyFill="1" applyBorder="1" applyAlignment="1">
      <alignment horizontal="center" vertical="center" wrapText="1"/>
    </xf>
    <xf numFmtId="0" fontId="30" fillId="0" borderId="2" xfId="2" applyFont="1" applyFill="1" applyBorder="1" applyAlignment="1">
      <alignment horizontal="center" vertical="center"/>
    </xf>
    <xf numFmtId="0" fontId="30" fillId="0" borderId="4" xfId="2" applyFont="1" applyFill="1" applyBorder="1" applyAlignment="1">
      <alignment horizontal="center" vertical="center"/>
    </xf>
    <xf numFmtId="0" fontId="30" fillId="0" borderId="5" xfId="2" applyFont="1" applyFill="1" applyBorder="1" applyAlignment="1">
      <alignment horizontal="center" vertical="center"/>
    </xf>
    <xf numFmtId="0" fontId="30" fillId="2" borderId="4" xfId="2" applyFont="1" applyFill="1" applyBorder="1" applyAlignment="1">
      <alignment horizontal="center" vertical="center" wrapText="1"/>
    </xf>
    <xf numFmtId="0" fontId="30" fillId="2" borderId="4" xfId="2" applyFont="1" applyFill="1" applyBorder="1" applyAlignment="1">
      <alignment horizontal="center" vertical="center"/>
    </xf>
    <xf numFmtId="0" fontId="30" fillId="2" borderId="28" xfId="2" applyFont="1" applyFill="1" applyBorder="1" applyAlignment="1">
      <alignment horizontal="center" vertical="center" wrapText="1"/>
    </xf>
    <xf numFmtId="0" fontId="30" fillId="0" borderId="2" xfId="2" applyFont="1" applyFill="1" applyBorder="1" applyAlignment="1">
      <alignment horizontal="right" vertical="center" wrapText="1"/>
    </xf>
    <xf numFmtId="0" fontId="30" fillId="0" borderId="4" xfId="2" applyFont="1" applyFill="1" applyBorder="1" applyAlignment="1">
      <alignment horizontal="right" vertical="center" wrapText="1"/>
    </xf>
    <xf numFmtId="0" fontId="30" fillId="0" borderId="5" xfId="2" applyFont="1" applyFill="1" applyBorder="1" applyAlignment="1">
      <alignment horizontal="right" vertical="center" wrapText="1"/>
    </xf>
    <xf numFmtId="0" fontId="30" fillId="2" borderId="15" xfId="2" applyFont="1" applyFill="1" applyBorder="1" applyAlignment="1">
      <alignment horizontal="center" vertical="center"/>
    </xf>
    <xf numFmtId="0" fontId="30" fillId="2" borderId="15" xfId="2" applyFont="1" applyFill="1" applyBorder="1" applyAlignment="1">
      <alignment horizontal="center" vertical="center" wrapText="1"/>
    </xf>
    <xf numFmtId="0" fontId="30" fillId="2" borderId="29" xfId="2" applyFont="1" applyFill="1" applyBorder="1" applyAlignment="1">
      <alignment horizontal="center" vertical="center" wrapText="1"/>
    </xf>
    <xf numFmtId="0" fontId="30" fillId="0" borderId="15" xfId="2" applyFont="1" applyFill="1" applyBorder="1" applyAlignment="1">
      <alignment horizontal="center" vertical="center" wrapText="1"/>
    </xf>
  </cellXfs>
  <cellStyles count="24">
    <cellStyle name="Comma 2" xfId="3"/>
    <cellStyle name="Comma 3" xfId="4"/>
    <cellStyle name="Comma 4" xfId="5"/>
    <cellStyle name="Normal" xfId="0" builtinId="0"/>
    <cellStyle name="Normal 2" xfId="2"/>
    <cellStyle name="Normal 2 2" xfId="6"/>
    <cellStyle name="Normal 2 2 2" xfId="7"/>
    <cellStyle name="Normal 2 2 3" xfId="8"/>
    <cellStyle name="Normal 2 3" xfId="9"/>
    <cellStyle name="Normal 2 6" xfId="10"/>
    <cellStyle name="Normal 3" xfId="11"/>
    <cellStyle name="Normal 3 2" xfId="12"/>
    <cellStyle name="Normal 3 3" xfId="13"/>
    <cellStyle name="Normal 3 4" xfId="14"/>
    <cellStyle name="Normal 3_$offT5I5140241" xfId="15"/>
    <cellStyle name="Normal 4" xfId="16"/>
    <cellStyle name="Normal 4 2" xfId="17"/>
    <cellStyle name="Normal 5" xfId="18"/>
    <cellStyle name="Normal 5 2" xfId="19"/>
    <cellStyle name="Normal 6" xfId="20"/>
    <cellStyle name="Normal 7" xfId="21"/>
    <cellStyle name="Normal 8" xfId="22"/>
    <cellStyle name="Normal_vzeyat" xfId="1"/>
    <cellStyle name="Percent" xfId="2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1:I37"/>
  <sheetViews>
    <sheetView rightToLeft="1" topLeftCell="A24" zoomScale="85" zoomScaleNormal="85" zoomScaleSheetLayoutView="75" workbookViewId="0">
      <selection activeCell="D30" sqref="D30"/>
    </sheetView>
  </sheetViews>
  <sheetFormatPr defaultRowHeight="27.75"/>
  <cols>
    <col min="1" max="1" width="9.140625" style="24"/>
    <col min="2" max="2" width="8.85546875" style="1" customWidth="1"/>
    <col min="3" max="3" width="30.7109375" style="24" customWidth="1"/>
    <col min="4" max="4" width="50.28515625" style="24" customWidth="1"/>
    <col min="5" max="16384" width="9.140625" style="24"/>
  </cols>
  <sheetData>
    <row r="1" spans="2:9" s="18" customFormat="1" ht="36">
      <c r="B1" s="128" t="s">
        <v>90</v>
      </c>
      <c r="C1" s="128"/>
      <c r="D1" s="128"/>
      <c r="E1" s="14"/>
      <c r="F1" s="14"/>
    </row>
    <row r="2" spans="2:9" s="18" customFormat="1" ht="36.75" customHeight="1" thickBot="1">
      <c r="B2" s="49"/>
      <c r="C2" s="49"/>
      <c r="D2" s="50" t="s">
        <v>85</v>
      </c>
    </row>
    <row r="3" spans="2:9" ht="60.75" customHeight="1">
      <c r="B3" s="80" t="s">
        <v>0</v>
      </c>
      <c r="C3" s="52" t="s">
        <v>11</v>
      </c>
      <c r="D3" s="53" t="s">
        <v>89</v>
      </c>
    </row>
    <row r="4" spans="2:9" ht="36.75" customHeight="1">
      <c r="B4" s="81">
        <v>1</v>
      </c>
      <c r="C4" s="5" t="s">
        <v>36</v>
      </c>
      <c r="D4" s="82">
        <v>20</v>
      </c>
      <c r="I4" s="25"/>
    </row>
    <row r="5" spans="2:9" ht="36.75" customHeight="1">
      <c r="B5" s="83">
        <v>2</v>
      </c>
      <c r="C5" s="13" t="s">
        <v>54</v>
      </c>
      <c r="D5" s="56">
        <v>0</v>
      </c>
      <c r="I5" s="25"/>
    </row>
    <row r="6" spans="2:9" ht="36.75" customHeight="1">
      <c r="B6" s="81">
        <v>3</v>
      </c>
      <c r="C6" s="5" t="s">
        <v>13</v>
      </c>
      <c r="D6" s="82">
        <v>17</v>
      </c>
      <c r="I6" s="25"/>
    </row>
    <row r="7" spans="2:9" ht="36.75" customHeight="1">
      <c r="B7" s="83">
        <v>4</v>
      </c>
      <c r="C7" s="13" t="s">
        <v>14</v>
      </c>
      <c r="D7" s="56">
        <v>0</v>
      </c>
      <c r="I7" s="25"/>
    </row>
    <row r="8" spans="2:9" ht="36.75" customHeight="1">
      <c r="B8" s="81">
        <v>5</v>
      </c>
      <c r="C8" s="5" t="s">
        <v>2</v>
      </c>
      <c r="D8" s="82">
        <v>0</v>
      </c>
      <c r="I8" s="25"/>
    </row>
    <row r="9" spans="2:9" ht="36.75" customHeight="1">
      <c r="B9" s="83">
        <v>6</v>
      </c>
      <c r="C9" s="13" t="s">
        <v>15</v>
      </c>
      <c r="D9" s="56">
        <v>680</v>
      </c>
      <c r="I9" s="25"/>
    </row>
    <row r="10" spans="2:9" ht="36.75" customHeight="1">
      <c r="B10" s="81">
        <v>7</v>
      </c>
      <c r="C10" s="5" t="s">
        <v>55</v>
      </c>
      <c r="D10" s="82">
        <v>220</v>
      </c>
      <c r="I10" s="25"/>
    </row>
    <row r="11" spans="2:9" ht="36.75" customHeight="1">
      <c r="B11" s="83">
        <v>8</v>
      </c>
      <c r="C11" s="13" t="s">
        <v>16</v>
      </c>
      <c r="D11" s="56">
        <v>10</v>
      </c>
      <c r="I11" s="25"/>
    </row>
    <row r="12" spans="2:9" ht="36.75" customHeight="1">
      <c r="B12" s="81">
        <v>9</v>
      </c>
      <c r="C12" s="5" t="s">
        <v>35</v>
      </c>
      <c r="D12" s="82">
        <v>270</v>
      </c>
      <c r="I12" s="25"/>
    </row>
    <row r="13" spans="2:9" ht="36.75" customHeight="1">
      <c r="B13" s="83">
        <v>10</v>
      </c>
      <c r="C13" s="13" t="s">
        <v>41</v>
      </c>
      <c r="D13" s="56">
        <v>0</v>
      </c>
      <c r="I13" s="25"/>
    </row>
    <row r="14" spans="2:9" ht="36.75" customHeight="1">
      <c r="B14" s="81">
        <v>11</v>
      </c>
      <c r="C14" s="5" t="s">
        <v>5</v>
      </c>
      <c r="D14" s="82">
        <v>30</v>
      </c>
      <c r="I14" s="25"/>
    </row>
    <row r="15" spans="2:9" ht="36.75" customHeight="1">
      <c r="B15" s="83">
        <v>12</v>
      </c>
      <c r="C15" s="13" t="s">
        <v>6</v>
      </c>
      <c r="D15" s="56">
        <v>0</v>
      </c>
      <c r="I15" s="25"/>
    </row>
    <row r="16" spans="2:9" ht="36.75" customHeight="1">
      <c r="B16" s="81">
        <v>13</v>
      </c>
      <c r="C16" s="5" t="s">
        <v>17</v>
      </c>
      <c r="D16" s="82">
        <v>369</v>
      </c>
      <c r="I16" s="25"/>
    </row>
    <row r="17" spans="2:9" ht="36.75" customHeight="1">
      <c r="B17" s="83">
        <v>14</v>
      </c>
      <c r="C17" s="13" t="s">
        <v>56</v>
      </c>
      <c r="D17" s="56">
        <v>417</v>
      </c>
      <c r="I17" s="25"/>
    </row>
    <row r="18" spans="2:9" ht="36.75" customHeight="1">
      <c r="B18" s="81">
        <v>15</v>
      </c>
      <c r="C18" s="5" t="s">
        <v>57</v>
      </c>
      <c r="D18" s="82">
        <v>20</v>
      </c>
      <c r="I18" s="25"/>
    </row>
    <row r="19" spans="2:9" ht="36.75" customHeight="1">
      <c r="B19" s="83">
        <v>16</v>
      </c>
      <c r="C19" s="13" t="s">
        <v>58</v>
      </c>
      <c r="D19" s="56">
        <v>70</v>
      </c>
      <c r="I19" s="25"/>
    </row>
    <row r="20" spans="2:9" ht="36.75" customHeight="1">
      <c r="B20" s="81">
        <v>17</v>
      </c>
      <c r="C20" s="5" t="s">
        <v>20</v>
      </c>
      <c r="D20" s="82">
        <v>262</v>
      </c>
      <c r="I20" s="25"/>
    </row>
    <row r="21" spans="2:9" ht="36.75" customHeight="1">
      <c r="B21" s="83">
        <v>18</v>
      </c>
      <c r="C21" s="13" t="s">
        <v>21</v>
      </c>
      <c r="D21" s="56">
        <v>0</v>
      </c>
      <c r="I21" s="25"/>
    </row>
    <row r="22" spans="2:9" ht="36.75" customHeight="1">
      <c r="B22" s="81">
        <v>19</v>
      </c>
      <c r="C22" s="5" t="s">
        <v>22</v>
      </c>
      <c r="D22" s="82">
        <v>20</v>
      </c>
      <c r="I22" s="25"/>
    </row>
    <row r="23" spans="2:9" ht="36.75" customHeight="1">
      <c r="B23" s="83">
        <v>20</v>
      </c>
      <c r="C23" s="13" t="s">
        <v>46</v>
      </c>
      <c r="D23" s="56">
        <v>0</v>
      </c>
      <c r="I23" s="25"/>
    </row>
    <row r="24" spans="2:9" ht="36.75" customHeight="1">
      <c r="B24" s="81">
        <v>21</v>
      </c>
      <c r="C24" s="5" t="s">
        <v>47</v>
      </c>
      <c r="D24" s="82">
        <v>500</v>
      </c>
      <c r="I24" s="25"/>
    </row>
    <row r="25" spans="2:9" ht="36.75" customHeight="1">
      <c r="B25" s="83">
        <v>22</v>
      </c>
      <c r="C25" s="13" t="s">
        <v>24</v>
      </c>
      <c r="D25" s="56">
        <v>0</v>
      </c>
      <c r="I25" s="25"/>
    </row>
    <row r="26" spans="2:9" ht="36.75" customHeight="1">
      <c r="B26" s="116">
        <v>23</v>
      </c>
      <c r="C26" s="17" t="s">
        <v>59</v>
      </c>
      <c r="D26" s="117">
        <v>80</v>
      </c>
      <c r="I26" s="25"/>
    </row>
    <row r="27" spans="2:9" ht="36.75" customHeight="1">
      <c r="B27" s="83">
        <v>24</v>
      </c>
      <c r="C27" s="13" t="s">
        <v>25</v>
      </c>
      <c r="D27" s="56">
        <v>187</v>
      </c>
      <c r="I27" s="25"/>
    </row>
    <row r="28" spans="2:9" ht="36.75" customHeight="1">
      <c r="B28" s="116">
        <v>25</v>
      </c>
      <c r="C28" s="17" t="s">
        <v>26</v>
      </c>
      <c r="D28" s="117">
        <v>500</v>
      </c>
      <c r="I28" s="25"/>
    </row>
    <row r="29" spans="2:9" ht="36.75" customHeight="1">
      <c r="B29" s="83">
        <v>26</v>
      </c>
      <c r="C29" s="13" t="s">
        <v>27</v>
      </c>
      <c r="D29" s="56">
        <v>100</v>
      </c>
      <c r="I29" s="25"/>
    </row>
    <row r="30" spans="2:9" ht="36.75" customHeight="1">
      <c r="B30" s="116">
        <v>27</v>
      </c>
      <c r="C30" s="17" t="s">
        <v>151</v>
      </c>
      <c r="D30" s="117">
        <v>1201</v>
      </c>
      <c r="I30" s="25"/>
    </row>
    <row r="31" spans="2:9" ht="36.75" customHeight="1">
      <c r="B31" s="83">
        <v>28</v>
      </c>
      <c r="C31" s="13" t="s">
        <v>28</v>
      </c>
      <c r="D31" s="56">
        <v>20</v>
      </c>
      <c r="I31" s="25"/>
    </row>
    <row r="32" spans="2:9" ht="36.75" customHeight="1">
      <c r="B32" s="116">
        <v>29</v>
      </c>
      <c r="C32" s="17" t="s">
        <v>30</v>
      </c>
      <c r="D32" s="117">
        <v>42</v>
      </c>
      <c r="I32" s="25"/>
    </row>
    <row r="33" spans="2:9" ht="36.75" customHeight="1">
      <c r="B33" s="83">
        <v>30</v>
      </c>
      <c r="C33" s="13" t="s">
        <v>29</v>
      </c>
      <c r="D33" s="56">
        <v>260</v>
      </c>
      <c r="I33" s="25"/>
    </row>
    <row r="34" spans="2:9" ht="36.75" customHeight="1">
      <c r="B34" s="116">
        <v>31</v>
      </c>
      <c r="C34" s="17" t="s">
        <v>31</v>
      </c>
      <c r="D34" s="117">
        <v>130</v>
      </c>
      <c r="I34" s="25"/>
    </row>
    <row r="35" spans="2:9" ht="36.75" customHeight="1" thickBot="1">
      <c r="B35" s="126" t="s">
        <v>10</v>
      </c>
      <c r="C35" s="127"/>
      <c r="D35" s="84">
        <f>SUM(D4:D34)</f>
        <v>5425</v>
      </c>
    </row>
    <row r="36" spans="2:9" ht="36.75" customHeight="1">
      <c r="C36" s="6"/>
    </row>
    <row r="37" spans="2:9" ht="36.75" customHeight="1">
      <c r="C37" s="6"/>
    </row>
  </sheetData>
  <mergeCells count="2">
    <mergeCell ref="B35:C35"/>
    <mergeCell ref="B1:D1"/>
  </mergeCells>
  <printOptions horizontalCentered="1" verticalCentered="1"/>
  <pageMargins left="0" right="0" top="0" bottom="0" header="0" footer="0"/>
  <pageSetup paperSize="9" scale="4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F35"/>
  <sheetViews>
    <sheetView rightToLeft="1" topLeftCell="A20" zoomScaleNormal="100" workbookViewId="0">
      <selection activeCell="D30" sqref="D30"/>
    </sheetView>
  </sheetViews>
  <sheetFormatPr defaultRowHeight="15"/>
  <cols>
    <col min="1" max="1" width="9.140625" style="31"/>
    <col min="2" max="2" width="6.7109375" style="31" bestFit="1" customWidth="1"/>
    <col min="3" max="3" width="21.140625" style="31" bestFit="1" customWidth="1"/>
    <col min="4" max="4" width="18" style="31" bestFit="1" customWidth="1"/>
    <col min="5" max="5" width="20.42578125" style="31" bestFit="1" customWidth="1"/>
    <col min="6" max="6" width="9.5703125" style="31" bestFit="1" customWidth="1"/>
    <col min="7" max="16384" width="9.140625" style="31"/>
  </cols>
  <sheetData>
    <row r="1" spans="2:6" ht="36">
      <c r="B1" s="131" t="s">
        <v>99</v>
      </c>
      <c r="C1" s="131"/>
      <c r="D1" s="131"/>
      <c r="E1" s="131"/>
      <c r="F1" s="131"/>
    </row>
    <row r="2" spans="2:6" ht="15.75" thickBot="1">
      <c r="E2" s="132" t="s">
        <v>100</v>
      </c>
      <c r="F2" s="132"/>
    </row>
    <row r="3" spans="2:6" ht="27" customHeight="1">
      <c r="B3" s="36" t="s">
        <v>0</v>
      </c>
      <c r="C3" s="37" t="s">
        <v>76</v>
      </c>
      <c r="D3" s="37" t="s">
        <v>78</v>
      </c>
      <c r="E3" s="37" t="s">
        <v>79</v>
      </c>
      <c r="F3" s="38" t="s">
        <v>32</v>
      </c>
    </row>
    <row r="4" spans="2:6" ht="24">
      <c r="B4" s="34">
        <v>1</v>
      </c>
      <c r="C4" s="12" t="s">
        <v>33</v>
      </c>
      <c r="D4" s="33">
        <v>1557</v>
      </c>
      <c r="E4" s="33">
        <v>0</v>
      </c>
      <c r="F4" s="35">
        <f>D4+E4</f>
        <v>1557</v>
      </c>
    </row>
    <row r="5" spans="2:6" ht="24">
      <c r="B5" s="41">
        <v>2</v>
      </c>
      <c r="C5" s="42" t="s">
        <v>80</v>
      </c>
      <c r="D5" s="43">
        <v>1228.5999999999999</v>
      </c>
      <c r="E5" s="43">
        <v>20000</v>
      </c>
      <c r="F5" s="44">
        <f t="shared" ref="F5:F35" si="0">D5+E5</f>
        <v>21228.6</v>
      </c>
    </row>
    <row r="6" spans="2:6" ht="24">
      <c r="B6" s="34">
        <v>3</v>
      </c>
      <c r="C6" s="12" t="s">
        <v>13</v>
      </c>
      <c r="D6" s="33">
        <v>1051</v>
      </c>
      <c r="E6" s="33">
        <v>1150</v>
      </c>
      <c r="F6" s="35">
        <f t="shared" si="0"/>
        <v>2201</v>
      </c>
    </row>
    <row r="7" spans="2:6" ht="24">
      <c r="B7" s="41">
        <v>4</v>
      </c>
      <c r="C7" s="42" t="s">
        <v>14</v>
      </c>
      <c r="D7" s="43">
        <v>1183.2</v>
      </c>
      <c r="E7" s="43">
        <v>590.80999999999995</v>
      </c>
      <c r="F7" s="44">
        <f t="shared" si="0"/>
        <v>1774.01</v>
      </c>
    </row>
    <row r="8" spans="2:6" ht="24">
      <c r="B8" s="34">
        <v>5</v>
      </c>
      <c r="C8" s="12" t="s">
        <v>2</v>
      </c>
      <c r="D8" s="33">
        <v>269</v>
      </c>
      <c r="E8" s="33">
        <v>5536.3019999999997</v>
      </c>
      <c r="F8" s="35">
        <f t="shared" si="0"/>
        <v>5805.3019999999997</v>
      </c>
    </row>
    <row r="9" spans="2:6" ht="24">
      <c r="B9" s="41">
        <v>6</v>
      </c>
      <c r="C9" s="42" t="s">
        <v>15</v>
      </c>
      <c r="D9" s="43">
        <v>1500</v>
      </c>
      <c r="E9" s="43">
        <v>0</v>
      </c>
      <c r="F9" s="44">
        <f t="shared" si="0"/>
        <v>1500</v>
      </c>
    </row>
    <row r="10" spans="2:6" ht="24">
      <c r="B10" s="34">
        <v>7</v>
      </c>
      <c r="C10" s="12" t="s">
        <v>3</v>
      </c>
      <c r="D10" s="33">
        <v>570</v>
      </c>
      <c r="E10" s="33">
        <v>650</v>
      </c>
      <c r="F10" s="35">
        <f t="shared" si="0"/>
        <v>1220</v>
      </c>
    </row>
    <row r="11" spans="2:6" ht="24">
      <c r="B11" s="41">
        <v>8</v>
      </c>
      <c r="C11" s="42" t="s">
        <v>16</v>
      </c>
      <c r="D11" s="43">
        <v>461</v>
      </c>
      <c r="E11" s="43">
        <v>7321</v>
      </c>
      <c r="F11" s="44">
        <f t="shared" si="0"/>
        <v>7782</v>
      </c>
    </row>
    <row r="12" spans="2:6" ht="24">
      <c r="B12" s="34">
        <v>9</v>
      </c>
      <c r="C12" s="12" t="s">
        <v>35</v>
      </c>
      <c r="D12" s="33">
        <v>726</v>
      </c>
      <c r="E12" s="33">
        <v>535</v>
      </c>
      <c r="F12" s="35">
        <f t="shared" si="0"/>
        <v>1261</v>
      </c>
    </row>
    <row r="13" spans="2:6" ht="24">
      <c r="B13" s="41">
        <v>10</v>
      </c>
      <c r="C13" s="42" t="s">
        <v>4</v>
      </c>
      <c r="D13" s="43">
        <v>3326.2799999999997</v>
      </c>
      <c r="E13" s="43">
        <v>0</v>
      </c>
      <c r="F13" s="44">
        <f t="shared" si="0"/>
        <v>3326.2799999999997</v>
      </c>
    </row>
    <row r="14" spans="2:6" ht="24">
      <c r="B14" s="34">
        <v>11</v>
      </c>
      <c r="C14" s="12" t="s">
        <v>5</v>
      </c>
      <c r="D14" s="33">
        <v>2296</v>
      </c>
      <c r="E14" s="33">
        <v>542</v>
      </c>
      <c r="F14" s="35">
        <f t="shared" si="0"/>
        <v>2838</v>
      </c>
    </row>
    <row r="15" spans="2:6" ht="24">
      <c r="B15" s="41">
        <v>12</v>
      </c>
      <c r="C15" s="42" t="s">
        <v>6</v>
      </c>
      <c r="D15" s="43">
        <v>369.2</v>
      </c>
      <c r="E15" s="43">
        <v>950</v>
      </c>
      <c r="F15" s="44">
        <f t="shared" si="0"/>
        <v>1319.2</v>
      </c>
    </row>
    <row r="16" spans="2:6" ht="24">
      <c r="B16" s="34">
        <v>13</v>
      </c>
      <c r="C16" s="12" t="s">
        <v>17</v>
      </c>
      <c r="D16" s="33">
        <v>1499</v>
      </c>
      <c r="E16" s="33">
        <v>769</v>
      </c>
      <c r="F16" s="35">
        <f t="shared" si="0"/>
        <v>2268</v>
      </c>
    </row>
    <row r="17" spans="2:6" ht="24">
      <c r="B17" s="41">
        <v>14</v>
      </c>
      <c r="C17" s="42" t="s">
        <v>7</v>
      </c>
      <c r="D17" s="43">
        <v>2539</v>
      </c>
      <c r="E17" s="43">
        <v>688.05799999999999</v>
      </c>
      <c r="F17" s="44">
        <f t="shared" si="0"/>
        <v>3227.058</v>
      </c>
    </row>
    <row r="18" spans="2:6" ht="24">
      <c r="B18" s="34">
        <v>15</v>
      </c>
      <c r="C18" s="12" t="s">
        <v>18</v>
      </c>
      <c r="D18" s="33">
        <v>1047</v>
      </c>
      <c r="E18" s="33">
        <v>300</v>
      </c>
      <c r="F18" s="35">
        <f t="shared" si="0"/>
        <v>1347</v>
      </c>
    </row>
    <row r="19" spans="2:6" ht="24">
      <c r="B19" s="41">
        <v>16</v>
      </c>
      <c r="C19" s="42" t="s">
        <v>58</v>
      </c>
      <c r="D19" s="43">
        <v>500</v>
      </c>
      <c r="E19" s="43">
        <v>0</v>
      </c>
      <c r="F19" s="44">
        <f t="shared" si="0"/>
        <v>500</v>
      </c>
    </row>
    <row r="20" spans="2:6" ht="24">
      <c r="B20" s="34">
        <v>17</v>
      </c>
      <c r="C20" s="12" t="s">
        <v>20</v>
      </c>
      <c r="D20" s="33">
        <v>5217.8999999999996</v>
      </c>
      <c r="E20" s="33">
        <v>2462.1999999999998</v>
      </c>
      <c r="F20" s="35">
        <f t="shared" si="0"/>
        <v>7680.0999999999995</v>
      </c>
    </row>
    <row r="21" spans="2:6" ht="24">
      <c r="B21" s="41">
        <v>18</v>
      </c>
      <c r="C21" s="42" t="s">
        <v>21</v>
      </c>
      <c r="D21" s="43">
        <v>934</v>
      </c>
      <c r="E21" s="43">
        <v>3295</v>
      </c>
      <c r="F21" s="44">
        <f t="shared" si="0"/>
        <v>4229</v>
      </c>
    </row>
    <row r="22" spans="2:6" ht="24">
      <c r="B22" s="34">
        <v>19</v>
      </c>
      <c r="C22" s="12" t="s">
        <v>22</v>
      </c>
      <c r="D22" s="33">
        <v>257</v>
      </c>
      <c r="E22" s="33">
        <v>0</v>
      </c>
      <c r="F22" s="35">
        <f t="shared" si="0"/>
        <v>257</v>
      </c>
    </row>
    <row r="23" spans="2:6" ht="24">
      <c r="B23" s="41">
        <v>20</v>
      </c>
      <c r="C23" s="42" t="s">
        <v>23</v>
      </c>
      <c r="D23" s="43">
        <v>3499.9090000000001</v>
      </c>
      <c r="E23" s="43">
        <v>0</v>
      </c>
      <c r="F23" s="44">
        <f t="shared" si="0"/>
        <v>3499.9090000000001</v>
      </c>
    </row>
    <row r="24" spans="2:6" ht="24">
      <c r="B24" s="34">
        <v>21</v>
      </c>
      <c r="C24" s="12" t="s">
        <v>8</v>
      </c>
      <c r="D24" s="33">
        <v>825</v>
      </c>
      <c r="E24" s="33">
        <v>1852</v>
      </c>
      <c r="F24" s="35">
        <f t="shared" si="0"/>
        <v>2677</v>
      </c>
    </row>
    <row r="25" spans="2:6" ht="24">
      <c r="B25" s="41">
        <v>22</v>
      </c>
      <c r="C25" s="42" t="s">
        <v>24</v>
      </c>
      <c r="D25" s="43">
        <v>1522</v>
      </c>
      <c r="E25" s="43">
        <v>657</v>
      </c>
      <c r="F25" s="44">
        <f t="shared" si="0"/>
        <v>2179</v>
      </c>
    </row>
    <row r="26" spans="2:6" ht="24">
      <c r="B26" s="34">
        <v>23</v>
      </c>
      <c r="C26" s="12" t="s">
        <v>81</v>
      </c>
      <c r="D26" s="33">
        <v>384</v>
      </c>
      <c r="E26" s="33">
        <v>215</v>
      </c>
      <c r="F26" s="35">
        <f t="shared" si="0"/>
        <v>599</v>
      </c>
    </row>
    <row r="27" spans="2:6" ht="24">
      <c r="B27" s="41">
        <v>24</v>
      </c>
      <c r="C27" s="42" t="s">
        <v>25</v>
      </c>
      <c r="D27" s="43">
        <v>1284</v>
      </c>
      <c r="E27" s="43">
        <v>5942.4</v>
      </c>
      <c r="F27" s="44">
        <f t="shared" si="0"/>
        <v>7226.4</v>
      </c>
    </row>
    <row r="28" spans="2:6" ht="24">
      <c r="B28" s="34">
        <v>25</v>
      </c>
      <c r="C28" s="12" t="s">
        <v>26</v>
      </c>
      <c r="D28" s="33">
        <v>2005</v>
      </c>
      <c r="E28" s="33">
        <v>6849.5</v>
      </c>
      <c r="F28" s="35">
        <f t="shared" si="0"/>
        <v>8854.5</v>
      </c>
    </row>
    <row r="29" spans="2:6" ht="24">
      <c r="B29" s="41">
        <v>26</v>
      </c>
      <c r="C29" s="42" t="s">
        <v>27</v>
      </c>
      <c r="D29" s="43">
        <v>250</v>
      </c>
      <c r="E29" s="43">
        <v>3500</v>
      </c>
      <c r="F29" s="44">
        <f t="shared" si="0"/>
        <v>3750</v>
      </c>
    </row>
    <row r="30" spans="2:6" ht="24">
      <c r="B30" s="34">
        <v>27</v>
      </c>
      <c r="C30" s="12" t="s">
        <v>151</v>
      </c>
      <c r="D30" s="33">
        <v>7391</v>
      </c>
      <c r="E30" s="33">
        <v>661.75</v>
      </c>
      <c r="F30" s="35">
        <f t="shared" si="0"/>
        <v>8052.75</v>
      </c>
    </row>
    <row r="31" spans="2:6" ht="24">
      <c r="B31" s="41">
        <v>28</v>
      </c>
      <c r="C31" s="42" t="s">
        <v>28</v>
      </c>
      <c r="D31" s="43">
        <v>975</v>
      </c>
      <c r="E31" s="43">
        <v>0</v>
      </c>
      <c r="F31" s="44">
        <f t="shared" si="0"/>
        <v>975</v>
      </c>
    </row>
    <row r="32" spans="2:6" ht="24">
      <c r="B32" s="34">
        <v>29</v>
      </c>
      <c r="C32" s="12" t="s">
        <v>29</v>
      </c>
      <c r="D32" s="33">
        <v>698.25</v>
      </c>
      <c r="E32" s="33">
        <v>1029.3</v>
      </c>
      <c r="F32" s="35">
        <f t="shared" si="0"/>
        <v>1727.55</v>
      </c>
    </row>
    <row r="33" spans="2:6" ht="24">
      <c r="B33" s="41">
        <v>30</v>
      </c>
      <c r="C33" s="42" t="s">
        <v>30</v>
      </c>
      <c r="D33" s="43">
        <v>994</v>
      </c>
      <c r="E33" s="43">
        <v>1149.2</v>
      </c>
      <c r="F33" s="44">
        <f t="shared" si="0"/>
        <v>2143.1999999999998</v>
      </c>
    </row>
    <row r="34" spans="2:6" ht="24">
      <c r="B34" s="34">
        <v>31</v>
      </c>
      <c r="C34" s="12" t="s">
        <v>31</v>
      </c>
      <c r="D34" s="33">
        <v>135</v>
      </c>
      <c r="E34" s="33">
        <v>100</v>
      </c>
      <c r="F34" s="35">
        <f t="shared" si="0"/>
        <v>235</v>
      </c>
    </row>
    <row r="35" spans="2:6" ht="29.25" thickBot="1">
      <c r="B35" s="129" t="s">
        <v>77</v>
      </c>
      <c r="C35" s="130"/>
      <c r="D35" s="39">
        <f>SUM(D4:D34)</f>
        <v>46494.339</v>
      </c>
      <c r="E35" s="39">
        <f>SUM(E4:E34)</f>
        <v>66745.52</v>
      </c>
      <c r="F35" s="40">
        <f t="shared" si="0"/>
        <v>113239.859</v>
      </c>
    </row>
  </sheetData>
  <mergeCells count="3">
    <mergeCell ref="B35:C35"/>
    <mergeCell ref="B1:F1"/>
    <mergeCell ref="E2:F2"/>
  </mergeCells>
  <pageMargins left="0.7" right="0.7" top="0.75" bottom="0.75" header="0.3" footer="0.3"/>
  <pageSetup orientation="portrait" horizont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1:K38"/>
  <sheetViews>
    <sheetView rightToLeft="1" zoomScale="85" zoomScaleNormal="85" zoomScaleSheetLayoutView="75" workbookViewId="0">
      <selection activeCell="F6" sqref="F6"/>
    </sheetView>
  </sheetViews>
  <sheetFormatPr defaultRowHeight="27.75"/>
  <cols>
    <col min="1" max="1" width="5.5703125" style="22" customWidth="1"/>
    <col min="2" max="2" width="8.85546875" style="7" customWidth="1"/>
    <col min="3" max="3" width="38" style="22" customWidth="1"/>
    <col min="4" max="4" width="23.42578125" style="22" customWidth="1"/>
    <col min="5" max="5" width="16" style="22" customWidth="1"/>
    <col min="6" max="6" width="31.85546875" style="22" customWidth="1"/>
    <col min="7" max="16384" width="9.140625" style="22"/>
  </cols>
  <sheetData>
    <row r="1" spans="2:11" s="18" customFormat="1" ht="36">
      <c r="B1" s="128" t="s">
        <v>86</v>
      </c>
      <c r="C1" s="128"/>
      <c r="D1" s="128"/>
      <c r="E1" s="128"/>
      <c r="F1" s="128"/>
    </row>
    <row r="2" spans="2:11" s="18" customFormat="1" ht="36.75" customHeight="1" thickBot="1">
      <c r="B2" s="49"/>
      <c r="C2" s="49"/>
      <c r="E2" s="50" t="s">
        <v>85</v>
      </c>
    </row>
    <row r="3" spans="2:11" ht="81.75" customHeight="1">
      <c r="B3" s="71" t="s">
        <v>0</v>
      </c>
      <c r="C3" s="72" t="s">
        <v>11</v>
      </c>
      <c r="D3" s="110" t="s">
        <v>88</v>
      </c>
      <c r="E3" s="110" t="s">
        <v>87</v>
      </c>
      <c r="F3" s="73" t="s">
        <v>92</v>
      </c>
      <c r="G3" s="21"/>
      <c r="H3" s="21"/>
      <c r="I3" s="21"/>
      <c r="J3" s="21"/>
      <c r="K3" s="21"/>
    </row>
    <row r="4" spans="2:11" ht="36.75" customHeight="1">
      <c r="B4" s="74">
        <v>1</v>
      </c>
      <c r="C4" s="17" t="s">
        <v>36</v>
      </c>
      <c r="D4" s="9">
        <v>485</v>
      </c>
      <c r="E4" s="9">
        <v>539</v>
      </c>
      <c r="F4" s="75">
        <f t="shared" ref="F4:F22" si="0">+E4/D4</f>
        <v>1.1113402061855671</v>
      </c>
      <c r="K4" s="23"/>
    </row>
    <row r="5" spans="2:11" ht="36.75" customHeight="1">
      <c r="B5" s="76">
        <v>2</v>
      </c>
      <c r="C5" s="13" t="s">
        <v>34</v>
      </c>
      <c r="D5" s="15">
        <v>20237</v>
      </c>
      <c r="E5" s="15">
        <v>3371</v>
      </c>
      <c r="F5" s="77">
        <f t="shared" si="0"/>
        <v>0.16657607352868509</v>
      </c>
      <c r="K5" s="23"/>
    </row>
    <row r="6" spans="2:11" ht="36.75" customHeight="1">
      <c r="B6" s="74">
        <v>3</v>
      </c>
      <c r="C6" s="17" t="s">
        <v>38</v>
      </c>
      <c r="D6" s="9">
        <v>877</v>
      </c>
      <c r="E6" s="9">
        <v>1113</v>
      </c>
      <c r="F6" s="75">
        <f t="shared" si="0"/>
        <v>1.2690992018244014</v>
      </c>
      <c r="K6" s="23"/>
    </row>
    <row r="7" spans="2:11" ht="36.75" customHeight="1">
      <c r="B7" s="76">
        <v>4</v>
      </c>
      <c r="C7" s="13" t="s">
        <v>1</v>
      </c>
      <c r="D7" s="15">
        <v>131121</v>
      </c>
      <c r="E7" s="15">
        <v>2802</v>
      </c>
      <c r="F7" s="77">
        <f t="shared" si="0"/>
        <v>2.136957466767337E-2</v>
      </c>
      <c r="K7" s="23"/>
    </row>
    <row r="8" spans="2:11" ht="36.75" customHeight="1">
      <c r="B8" s="74">
        <v>5</v>
      </c>
      <c r="C8" s="17" t="s">
        <v>2</v>
      </c>
      <c r="D8" s="9">
        <v>660</v>
      </c>
      <c r="E8" s="9">
        <v>1200</v>
      </c>
      <c r="F8" s="75">
        <f t="shared" si="0"/>
        <v>1.8181818181818181</v>
      </c>
      <c r="K8" s="23"/>
    </row>
    <row r="9" spans="2:11" ht="36.75" customHeight="1">
      <c r="B9" s="76">
        <v>6</v>
      </c>
      <c r="C9" s="13" t="s">
        <v>39</v>
      </c>
      <c r="D9" s="15">
        <v>93361</v>
      </c>
      <c r="E9" s="15">
        <v>2571</v>
      </c>
      <c r="F9" s="77">
        <f t="shared" si="0"/>
        <v>2.7538265442743758E-2</v>
      </c>
      <c r="K9" s="23"/>
    </row>
    <row r="10" spans="2:11" ht="36.75" customHeight="1">
      <c r="B10" s="74">
        <v>7</v>
      </c>
      <c r="C10" s="17" t="s">
        <v>3</v>
      </c>
      <c r="D10" s="9">
        <v>28685</v>
      </c>
      <c r="E10" s="9">
        <v>3335</v>
      </c>
      <c r="F10" s="75">
        <f t="shared" si="0"/>
        <v>0.11626285515077567</v>
      </c>
      <c r="K10" s="23"/>
    </row>
    <row r="11" spans="2:11" ht="36.75" customHeight="1">
      <c r="B11" s="76">
        <v>8</v>
      </c>
      <c r="C11" s="13" t="s">
        <v>16</v>
      </c>
      <c r="D11" s="15">
        <v>43746</v>
      </c>
      <c r="E11" s="15">
        <v>909</v>
      </c>
      <c r="F11" s="77">
        <f t="shared" si="0"/>
        <v>2.0779042655328487E-2</v>
      </c>
      <c r="K11" s="23"/>
    </row>
    <row r="12" spans="2:11" ht="36.75" customHeight="1">
      <c r="B12" s="74">
        <v>9</v>
      </c>
      <c r="C12" s="17" t="s">
        <v>35</v>
      </c>
      <c r="D12" s="9">
        <v>3151</v>
      </c>
      <c r="E12" s="9">
        <v>886</v>
      </c>
      <c r="F12" s="75">
        <f t="shared" si="0"/>
        <v>0.28118057759441445</v>
      </c>
      <c r="K12" s="23"/>
    </row>
    <row r="13" spans="2:11" ht="36.75" customHeight="1">
      <c r="B13" s="76">
        <v>10</v>
      </c>
      <c r="C13" s="13" t="s">
        <v>4</v>
      </c>
      <c r="D13" s="15">
        <v>104540</v>
      </c>
      <c r="E13" s="15">
        <v>8665</v>
      </c>
      <c r="F13" s="77">
        <f t="shared" si="0"/>
        <v>8.2886933231299018E-2</v>
      </c>
      <c r="K13" s="23"/>
    </row>
    <row r="14" spans="2:11" ht="36.75" customHeight="1">
      <c r="B14" s="74">
        <v>11</v>
      </c>
      <c r="C14" s="17" t="s">
        <v>5</v>
      </c>
      <c r="D14" s="9">
        <v>41006</v>
      </c>
      <c r="E14" s="9">
        <v>17652</v>
      </c>
      <c r="F14" s="75">
        <f t="shared" si="0"/>
        <v>0.43047358923084428</v>
      </c>
      <c r="K14" s="23"/>
    </row>
    <row r="15" spans="2:11" ht="36.75" customHeight="1">
      <c r="B15" s="76">
        <v>12</v>
      </c>
      <c r="C15" s="13" t="s">
        <v>6</v>
      </c>
      <c r="D15" s="15">
        <v>23967</v>
      </c>
      <c r="E15" s="15">
        <v>3813</v>
      </c>
      <c r="F15" s="77">
        <f t="shared" si="0"/>
        <v>0.1590937539116285</v>
      </c>
      <c r="K15" s="23"/>
    </row>
    <row r="16" spans="2:11" ht="36.75" customHeight="1">
      <c r="B16" s="74">
        <v>13</v>
      </c>
      <c r="C16" s="17" t="s">
        <v>17</v>
      </c>
      <c r="D16" s="9">
        <v>12736</v>
      </c>
      <c r="E16" s="9">
        <v>2206</v>
      </c>
      <c r="F16" s="75">
        <f t="shared" si="0"/>
        <v>0.17320979899497488</v>
      </c>
      <c r="K16" s="23"/>
    </row>
    <row r="17" spans="2:11" ht="36.75" customHeight="1">
      <c r="B17" s="76">
        <v>14</v>
      </c>
      <c r="C17" s="13" t="s">
        <v>7</v>
      </c>
      <c r="D17" s="15">
        <v>15951</v>
      </c>
      <c r="E17" s="15">
        <v>605</v>
      </c>
      <c r="F17" s="77">
        <f t="shared" si="0"/>
        <v>3.7928656510563603E-2</v>
      </c>
      <c r="K17" s="23"/>
    </row>
    <row r="18" spans="2:11" ht="36.75" customHeight="1">
      <c r="B18" s="74">
        <v>15</v>
      </c>
      <c r="C18" s="17" t="s">
        <v>18</v>
      </c>
      <c r="D18" s="9">
        <v>2835</v>
      </c>
      <c r="E18" s="9">
        <v>4795</v>
      </c>
      <c r="F18" s="75">
        <f t="shared" si="0"/>
        <v>1.691358024691358</v>
      </c>
      <c r="K18" s="23"/>
    </row>
    <row r="19" spans="2:11" ht="36.75" customHeight="1">
      <c r="B19" s="76">
        <v>16</v>
      </c>
      <c r="C19" s="13" t="s">
        <v>52</v>
      </c>
      <c r="D19" s="15">
        <v>15298</v>
      </c>
      <c r="E19" s="15">
        <v>3338</v>
      </c>
      <c r="F19" s="77">
        <f t="shared" si="0"/>
        <v>0.21819845731468165</v>
      </c>
      <c r="K19" s="23"/>
    </row>
    <row r="20" spans="2:11" ht="36.75" customHeight="1">
      <c r="B20" s="74">
        <v>17</v>
      </c>
      <c r="C20" s="17" t="s">
        <v>20</v>
      </c>
      <c r="D20" s="9">
        <v>53123</v>
      </c>
      <c r="E20" s="9">
        <v>1494</v>
      </c>
      <c r="F20" s="75">
        <f t="shared" si="0"/>
        <v>2.8123411704911245E-2</v>
      </c>
      <c r="K20" s="23"/>
    </row>
    <row r="21" spans="2:11" ht="36.75" customHeight="1">
      <c r="B21" s="76">
        <v>18</v>
      </c>
      <c r="C21" s="13" t="s">
        <v>21</v>
      </c>
      <c r="D21" s="15">
        <v>1724</v>
      </c>
      <c r="E21" s="15">
        <v>353</v>
      </c>
      <c r="F21" s="77">
        <f t="shared" si="0"/>
        <v>0.20475638051044084</v>
      </c>
      <c r="K21" s="23"/>
    </row>
    <row r="22" spans="2:11" ht="36.75" customHeight="1">
      <c r="B22" s="74">
        <v>19</v>
      </c>
      <c r="C22" s="17" t="s">
        <v>22</v>
      </c>
      <c r="D22" s="9">
        <v>3605</v>
      </c>
      <c r="E22" s="9">
        <v>1400</v>
      </c>
      <c r="F22" s="75">
        <f t="shared" si="0"/>
        <v>0.38834951456310679</v>
      </c>
      <c r="K22" s="23"/>
    </row>
    <row r="23" spans="2:11" ht="36.75" customHeight="1">
      <c r="B23" s="76">
        <v>20</v>
      </c>
      <c r="C23" s="13" t="s">
        <v>46</v>
      </c>
      <c r="D23" s="15">
        <v>0</v>
      </c>
      <c r="E23" s="15">
        <v>552</v>
      </c>
      <c r="F23" s="77" t="s">
        <v>60</v>
      </c>
      <c r="K23" s="23"/>
    </row>
    <row r="24" spans="2:11" ht="36.75" customHeight="1">
      <c r="B24" s="74">
        <v>21</v>
      </c>
      <c r="C24" s="17" t="s">
        <v>47</v>
      </c>
      <c r="D24" s="9">
        <v>108809</v>
      </c>
      <c r="E24" s="9">
        <v>7743</v>
      </c>
      <c r="F24" s="75">
        <f>+E24/D24</f>
        <v>7.1161392899484421E-2</v>
      </c>
      <c r="K24" s="118"/>
    </row>
    <row r="25" spans="2:11" ht="36.75" customHeight="1">
      <c r="B25" s="76">
        <v>22</v>
      </c>
      <c r="C25" s="13" t="s">
        <v>24</v>
      </c>
      <c r="D25" s="15">
        <v>10026</v>
      </c>
      <c r="E25" s="15">
        <v>3090</v>
      </c>
      <c r="F25" s="77">
        <f>+E25/D25</f>
        <v>0.30819868342309992</v>
      </c>
      <c r="K25" s="23"/>
    </row>
    <row r="26" spans="2:11" ht="36.75" customHeight="1">
      <c r="B26" s="74">
        <v>23</v>
      </c>
      <c r="C26" s="17" t="s">
        <v>53</v>
      </c>
      <c r="D26" s="9">
        <v>0</v>
      </c>
      <c r="E26" s="9">
        <v>2588</v>
      </c>
      <c r="F26" s="75" t="s">
        <v>60</v>
      </c>
      <c r="K26" s="23"/>
    </row>
    <row r="27" spans="2:11" ht="36.75" customHeight="1">
      <c r="B27" s="76">
        <v>24</v>
      </c>
      <c r="C27" s="13" t="s">
        <v>25</v>
      </c>
      <c r="D27" s="15">
        <v>7675</v>
      </c>
      <c r="E27" s="15">
        <v>2412</v>
      </c>
      <c r="F27" s="77">
        <f t="shared" ref="F27:F35" si="1">+E27/D27</f>
        <v>0.31426710097719868</v>
      </c>
      <c r="K27" s="23"/>
    </row>
    <row r="28" spans="2:11" ht="36.75" customHeight="1">
      <c r="B28" s="74">
        <v>25</v>
      </c>
      <c r="C28" s="17" t="s">
        <v>50</v>
      </c>
      <c r="D28" s="9">
        <v>4355</v>
      </c>
      <c r="E28" s="9">
        <v>300</v>
      </c>
      <c r="F28" s="75">
        <f t="shared" si="1"/>
        <v>6.8886337543053955E-2</v>
      </c>
      <c r="K28" s="23"/>
    </row>
    <row r="29" spans="2:11" ht="36.75" customHeight="1">
      <c r="B29" s="76">
        <v>26</v>
      </c>
      <c r="C29" s="13" t="s">
        <v>27</v>
      </c>
      <c r="D29" s="15">
        <v>3438</v>
      </c>
      <c r="E29" s="15">
        <v>440</v>
      </c>
      <c r="F29" s="77">
        <f t="shared" si="1"/>
        <v>0.12798138452588714</v>
      </c>
      <c r="K29" s="23"/>
    </row>
    <row r="30" spans="2:11" ht="36.75" customHeight="1">
      <c r="B30" s="74">
        <v>27</v>
      </c>
      <c r="C30" s="17" t="s">
        <v>152</v>
      </c>
      <c r="D30" s="9">
        <v>1658</v>
      </c>
      <c r="E30" s="9">
        <v>1835</v>
      </c>
      <c r="F30" s="75">
        <f t="shared" si="1"/>
        <v>1.1067551266586249</v>
      </c>
      <c r="K30" s="23"/>
    </row>
    <row r="31" spans="2:11" ht="36.75" customHeight="1">
      <c r="B31" s="76">
        <v>28</v>
      </c>
      <c r="C31" s="13" t="s">
        <v>28</v>
      </c>
      <c r="D31" s="15">
        <v>4433</v>
      </c>
      <c r="E31" s="15">
        <v>3745</v>
      </c>
      <c r="F31" s="77">
        <f t="shared" si="1"/>
        <v>0.84480036092939315</v>
      </c>
      <c r="K31" s="23"/>
    </row>
    <row r="32" spans="2:11" ht="36.75" customHeight="1">
      <c r="B32" s="74">
        <v>29</v>
      </c>
      <c r="C32" s="17" t="s">
        <v>29</v>
      </c>
      <c r="D32" s="9">
        <v>12706</v>
      </c>
      <c r="E32" s="9">
        <v>3466</v>
      </c>
      <c r="F32" s="75">
        <f t="shared" si="1"/>
        <v>0.27278451125452541</v>
      </c>
      <c r="K32" s="23"/>
    </row>
    <row r="33" spans="2:11" ht="36.75" customHeight="1">
      <c r="B33" s="76">
        <v>30</v>
      </c>
      <c r="C33" s="13" t="s">
        <v>30</v>
      </c>
      <c r="D33" s="15">
        <v>2139</v>
      </c>
      <c r="E33" s="15">
        <v>2853</v>
      </c>
      <c r="F33" s="77">
        <f t="shared" si="1"/>
        <v>1.3338008415147264</v>
      </c>
      <c r="K33" s="23"/>
    </row>
    <row r="34" spans="2:11" ht="36.75" customHeight="1">
      <c r="B34" s="74">
        <v>31</v>
      </c>
      <c r="C34" s="17" t="s">
        <v>31</v>
      </c>
      <c r="D34" s="9">
        <v>106352</v>
      </c>
      <c r="E34" s="9">
        <v>2080</v>
      </c>
      <c r="F34" s="75">
        <f t="shared" si="1"/>
        <v>1.9557695200842485E-2</v>
      </c>
      <c r="K34" s="23"/>
    </row>
    <row r="35" spans="2:11" ht="36.75" customHeight="1" thickBot="1">
      <c r="B35" s="133" t="s">
        <v>10</v>
      </c>
      <c r="C35" s="134"/>
      <c r="D35" s="78">
        <f>SUM(D4:D34)</f>
        <v>858699</v>
      </c>
      <c r="E35" s="78">
        <f>SUM(E4:E34)</f>
        <v>92151</v>
      </c>
      <c r="F35" s="79">
        <f t="shared" si="1"/>
        <v>0.10731467021622244</v>
      </c>
      <c r="K35" s="23"/>
    </row>
    <row r="36" spans="2:11" ht="36.75" customHeight="1">
      <c r="C36" s="8"/>
    </row>
    <row r="37" spans="2:11" ht="36.75" customHeight="1">
      <c r="C37" s="8"/>
    </row>
    <row r="38" spans="2:11" ht="36.75" customHeight="1"/>
  </sheetData>
  <mergeCells count="2">
    <mergeCell ref="B35:C35"/>
    <mergeCell ref="B1:F1"/>
  </mergeCells>
  <printOptions horizontalCentered="1" verticalCentered="1"/>
  <pageMargins left="0" right="0" top="0" bottom="0" header="0" footer="0"/>
  <pageSetup paperSize="9" scale="22"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1:N38"/>
  <sheetViews>
    <sheetView rightToLeft="1" zoomScale="70" zoomScaleNormal="70" zoomScaleSheetLayoutView="75" workbookViewId="0">
      <pane xSplit="3" ySplit="3" topLeftCell="D4" activePane="bottomRight" state="frozen"/>
      <selection activeCell="B3" sqref="B3:M7"/>
      <selection pane="topRight" activeCell="B3" sqref="B3:M7"/>
      <selection pane="bottomLeft" activeCell="B3" sqref="B3:M7"/>
      <selection pane="bottomRight" activeCell="B33" sqref="B33:F33"/>
    </sheetView>
  </sheetViews>
  <sheetFormatPr defaultRowHeight="27.75"/>
  <cols>
    <col min="1" max="1" width="9.140625" style="18"/>
    <col min="2" max="2" width="8.85546875" style="2" customWidth="1"/>
    <col min="3" max="3" width="25.5703125" style="18" bestFit="1" customWidth="1"/>
    <col min="4" max="4" width="18.7109375" style="18" customWidth="1"/>
    <col min="5" max="5" width="17" style="18" customWidth="1"/>
    <col min="6" max="6" width="33.7109375" style="18" customWidth="1"/>
    <col min="7" max="16384" width="9.140625" style="18"/>
  </cols>
  <sheetData>
    <row r="1" spans="2:14" ht="36">
      <c r="B1" s="128" t="s">
        <v>82</v>
      </c>
      <c r="C1" s="128"/>
      <c r="D1" s="128"/>
      <c r="E1" s="128"/>
      <c r="F1" s="128"/>
    </row>
    <row r="2" spans="2:14" ht="36.75" customHeight="1" thickBot="1">
      <c r="B2" s="49"/>
      <c r="C2" s="49"/>
      <c r="D2" s="49"/>
      <c r="E2" s="49"/>
      <c r="F2" s="50" t="s">
        <v>85</v>
      </c>
    </row>
    <row r="3" spans="2:14" ht="90" customHeight="1">
      <c r="B3" s="71" t="s">
        <v>0</v>
      </c>
      <c r="C3" s="85" t="s">
        <v>11</v>
      </c>
      <c r="D3" s="110" t="s">
        <v>84</v>
      </c>
      <c r="E3" s="110" t="s">
        <v>83</v>
      </c>
      <c r="F3" s="86" t="s">
        <v>91</v>
      </c>
      <c r="G3" s="26"/>
      <c r="H3" s="26"/>
      <c r="I3" s="26"/>
      <c r="J3" s="26"/>
      <c r="K3" s="26"/>
      <c r="L3" s="26"/>
      <c r="M3" s="26"/>
      <c r="N3" s="26"/>
    </row>
    <row r="4" spans="2:14" ht="36.75" customHeight="1">
      <c r="B4" s="87">
        <v>1</v>
      </c>
      <c r="C4" s="5" t="s">
        <v>36</v>
      </c>
      <c r="D4" s="4"/>
      <c r="E4" s="4">
        <v>9077</v>
      </c>
      <c r="F4" s="88" t="str">
        <f t="shared" ref="F4:F35" si="0">+IFERROR(E4/D4,"")</f>
        <v/>
      </c>
      <c r="I4" s="27"/>
    </row>
    <row r="5" spans="2:14" ht="36.75" customHeight="1">
      <c r="B5" s="76">
        <v>2</v>
      </c>
      <c r="C5" s="13" t="s">
        <v>37</v>
      </c>
      <c r="D5" s="15">
        <v>18539</v>
      </c>
      <c r="E5" s="15">
        <v>11090</v>
      </c>
      <c r="F5" s="77">
        <f t="shared" si="0"/>
        <v>0.59819839257780894</v>
      </c>
      <c r="I5" s="27"/>
    </row>
    <row r="6" spans="2:14" ht="36.75" customHeight="1">
      <c r="B6" s="87">
        <v>3</v>
      </c>
      <c r="C6" s="5" t="s">
        <v>38</v>
      </c>
      <c r="D6" s="4"/>
      <c r="E6" s="4">
        <v>0</v>
      </c>
      <c r="F6" s="88" t="str">
        <f t="shared" si="0"/>
        <v/>
      </c>
      <c r="I6" s="27"/>
    </row>
    <row r="7" spans="2:14" ht="36.75" customHeight="1">
      <c r="B7" s="76">
        <v>4</v>
      </c>
      <c r="C7" s="13" t="s">
        <v>14</v>
      </c>
      <c r="D7" s="15">
        <v>1505978</v>
      </c>
      <c r="E7" s="15">
        <v>371</v>
      </c>
      <c r="F7" s="77">
        <f t="shared" si="0"/>
        <v>2.4635154032794635E-4</v>
      </c>
      <c r="I7" s="27"/>
    </row>
    <row r="8" spans="2:14" ht="36.75" customHeight="1">
      <c r="B8" s="87">
        <v>5</v>
      </c>
      <c r="C8" s="5" t="s">
        <v>2</v>
      </c>
      <c r="D8" s="4">
        <v>30559</v>
      </c>
      <c r="E8" s="4">
        <v>0</v>
      </c>
      <c r="F8" s="88">
        <f t="shared" si="0"/>
        <v>0</v>
      </c>
      <c r="I8" s="27"/>
    </row>
    <row r="9" spans="2:14" ht="36.75" customHeight="1">
      <c r="B9" s="76">
        <v>6</v>
      </c>
      <c r="C9" s="13" t="s">
        <v>39</v>
      </c>
      <c r="D9" s="15">
        <v>144799</v>
      </c>
      <c r="E9" s="15">
        <v>966</v>
      </c>
      <c r="F9" s="77">
        <f t="shared" si="0"/>
        <v>6.6713167908618153E-3</v>
      </c>
      <c r="I9" s="27"/>
    </row>
    <row r="10" spans="2:14" ht="36.75" customHeight="1">
      <c r="B10" s="87">
        <v>7</v>
      </c>
      <c r="C10" s="5" t="s">
        <v>3</v>
      </c>
      <c r="D10" s="4">
        <v>526664</v>
      </c>
      <c r="E10" s="4">
        <v>0</v>
      </c>
      <c r="F10" s="88">
        <f t="shared" si="0"/>
        <v>0</v>
      </c>
      <c r="I10" s="27"/>
    </row>
    <row r="11" spans="2:14" ht="36.75" customHeight="1">
      <c r="B11" s="76">
        <v>8</v>
      </c>
      <c r="C11" s="13" t="s">
        <v>16</v>
      </c>
      <c r="D11" s="15">
        <v>61282</v>
      </c>
      <c r="E11" s="15">
        <v>283</v>
      </c>
      <c r="F11" s="77">
        <f t="shared" si="0"/>
        <v>4.6179954962305408E-3</v>
      </c>
      <c r="I11" s="27"/>
    </row>
    <row r="12" spans="2:14" ht="36.75" customHeight="1">
      <c r="B12" s="87">
        <v>9</v>
      </c>
      <c r="C12" s="5" t="s">
        <v>40</v>
      </c>
      <c r="D12" s="4"/>
      <c r="E12" s="4">
        <v>0</v>
      </c>
      <c r="F12" s="88" t="str">
        <f t="shared" si="0"/>
        <v/>
      </c>
      <c r="I12" s="27"/>
    </row>
    <row r="13" spans="2:14" ht="36.75" customHeight="1">
      <c r="B13" s="76">
        <v>10</v>
      </c>
      <c r="C13" s="13" t="s">
        <v>41</v>
      </c>
      <c r="D13" s="15">
        <v>2144729</v>
      </c>
      <c r="E13" s="15">
        <v>908</v>
      </c>
      <c r="F13" s="77">
        <f t="shared" si="0"/>
        <v>4.2336351119418817E-4</v>
      </c>
      <c r="I13" s="27"/>
    </row>
    <row r="14" spans="2:14" ht="36.75" customHeight="1">
      <c r="B14" s="87">
        <v>11</v>
      </c>
      <c r="C14" s="5" t="s">
        <v>42</v>
      </c>
      <c r="D14" s="4">
        <v>1255749</v>
      </c>
      <c r="E14" s="4">
        <v>45040</v>
      </c>
      <c r="F14" s="88">
        <f t="shared" si="0"/>
        <v>3.5867040308214457E-2</v>
      </c>
      <c r="I14" s="27"/>
    </row>
    <row r="15" spans="2:14" ht="36.75" customHeight="1">
      <c r="B15" s="76">
        <v>12</v>
      </c>
      <c r="C15" s="13" t="s">
        <v>43</v>
      </c>
      <c r="D15" s="15">
        <v>111922</v>
      </c>
      <c r="E15" s="15">
        <v>270</v>
      </c>
      <c r="F15" s="77">
        <f t="shared" si="0"/>
        <v>2.4123943460624365E-3</v>
      </c>
      <c r="I15" s="27"/>
    </row>
    <row r="16" spans="2:14" ht="36.75" customHeight="1">
      <c r="B16" s="87">
        <v>13</v>
      </c>
      <c r="C16" s="5" t="s">
        <v>17</v>
      </c>
      <c r="D16" s="4">
        <v>1428007</v>
      </c>
      <c r="E16" s="4">
        <v>14676</v>
      </c>
      <c r="F16" s="88">
        <f t="shared" si="0"/>
        <v>1.0277260545641582E-2</v>
      </c>
      <c r="I16" s="27"/>
    </row>
    <row r="17" spans="2:9" ht="36.75" customHeight="1">
      <c r="B17" s="76">
        <v>14</v>
      </c>
      <c r="C17" s="13" t="s">
        <v>7</v>
      </c>
      <c r="D17" s="15"/>
      <c r="E17" s="15">
        <v>0</v>
      </c>
      <c r="F17" s="77" t="str">
        <f t="shared" si="0"/>
        <v/>
      </c>
      <c r="I17" s="27"/>
    </row>
    <row r="18" spans="2:9" ht="36.75" customHeight="1">
      <c r="B18" s="87">
        <v>15</v>
      </c>
      <c r="C18" s="5" t="s">
        <v>18</v>
      </c>
      <c r="D18" s="4">
        <v>535173</v>
      </c>
      <c r="E18" s="4">
        <v>1668</v>
      </c>
      <c r="F18" s="88">
        <f t="shared" si="0"/>
        <v>3.1167491633546534E-3</v>
      </c>
      <c r="I18" s="27"/>
    </row>
    <row r="19" spans="2:9" ht="36.75" customHeight="1">
      <c r="B19" s="76">
        <v>16</v>
      </c>
      <c r="C19" s="13" t="s">
        <v>44</v>
      </c>
      <c r="D19" s="15">
        <v>2458227</v>
      </c>
      <c r="E19" s="15">
        <v>36385</v>
      </c>
      <c r="F19" s="77">
        <f t="shared" si="0"/>
        <v>1.4801318185830682E-2</v>
      </c>
      <c r="I19" s="27"/>
    </row>
    <row r="20" spans="2:9" ht="36.75" customHeight="1">
      <c r="B20" s="87">
        <v>17</v>
      </c>
      <c r="C20" s="5" t="s">
        <v>20</v>
      </c>
      <c r="D20" s="4">
        <v>378631</v>
      </c>
      <c r="E20" s="4">
        <v>1326</v>
      </c>
      <c r="F20" s="88">
        <f t="shared" si="0"/>
        <v>3.502090425770737E-3</v>
      </c>
      <c r="I20" s="27"/>
    </row>
    <row r="21" spans="2:9" ht="36.75" customHeight="1">
      <c r="B21" s="76">
        <v>18</v>
      </c>
      <c r="C21" s="13" t="s">
        <v>45</v>
      </c>
      <c r="D21" s="15">
        <v>25416</v>
      </c>
      <c r="E21" s="15">
        <v>0</v>
      </c>
      <c r="F21" s="77">
        <f t="shared" si="0"/>
        <v>0</v>
      </c>
      <c r="I21" s="27"/>
    </row>
    <row r="22" spans="2:9" ht="36.75" customHeight="1">
      <c r="B22" s="87">
        <v>19</v>
      </c>
      <c r="C22" s="5" t="s">
        <v>22</v>
      </c>
      <c r="D22" s="4">
        <v>114258</v>
      </c>
      <c r="E22" s="4">
        <v>13332</v>
      </c>
      <c r="F22" s="88">
        <f t="shared" si="0"/>
        <v>0.11668329569920706</v>
      </c>
      <c r="I22" s="27"/>
    </row>
    <row r="23" spans="2:9" ht="36.75" customHeight="1">
      <c r="B23" s="76">
        <v>20</v>
      </c>
      <c r="C23" s="13" t="s">
        <v>46</v>
      </c>
      <c r="D23" s="15"/>
      <c r="E23" s="15">
        <v>0</v>
      </c>
      <c r="F23" s="77" t="str">
        <f t="shared" si="0"/>
        <v/>
      </c>
      <c r="I23" s="27"/>
    </row>
    <row r="24" spans="2:9" ht="36.75" customHeight="1">
      <c r="B24" s="87">
        <v>21</v>
      </c>
      <c r="C24" s="5" t="s">
        <v>47</v>
      </c>
      <c r="D24" s="4">
        <v>1595992</v>
      </c>
      <c r="E24" s="4">
        <v>1672</v>
      </c>
      <c r="F24" s="88">
        <f t="shared" si="0"/>
        <v>1.047624298868666E-3</v>
      </c>
      <c r="I24" s="27"/>
    </row>
    <row r="25" spans="2:9" ht="36.75" customHeight="1">
      <c r="B25" s="76">
        <v>22</v>
      </c>
      <c r="C25" s="13" t="s">
        <v>48</v>
      </c>
      <c r="D25" s="15"/>
      <c r="E25" s="15">
        <v>0</v>
      </c>
      <c r="F25" s="77" t="str">
        <f t="shared" si="0"/>
        <v/>
      </c>
    </row>
    <row r="26" spans="2:9" ht="36.75" customHeight="1">
      <c r="B26" s="74">
        <v>23</v>
      </c>
      <c r="C26" s="17" t="s">
        <v>49</v>
      </c>
      <c r="D26" s="9"/>
      <c r="E26" s="9">
        <v>0</v>
      </c>
      <c r="F26" s="75" t="str">
        <f t="shared" si="0"/>
        <v/>
      </c>
      <c r="I26" s="27"/>
    </row>
    <row r="27" spans="2:9" ht="36.75" customHeight="1">
      <c r="B27" s="76">
        <v>24</v>
      </c>
      <c r="C27" s="13" t="s">
        <v>25</v>
      </c>
      <c r="D27" s="15">
        <v>72277</v>
      </c>
      <c r="E27" s="15">
        <v>726</v>
      </c>
      <c r="F27" s="77">
        <f t="shared" si="0"/>
        <v>1.0044689181897423E-2</v>
      </c>
      <c r="I27" s="27"/>
    </row>
    <row r="28" spans="2:9" ht="36.75" customHeight="1">
      <c r="B28" s="74">
        <v>25</v>
      </c>
      <c r="C28" s="17" t="s">
        <v>50</v>
      </c>
      <c r="D28" s="9"/>
      <c r="E28" s="9">
        <v>0</v>
      </c>
      <c r="F28" s="75" t="str">
        <f t="shared" si="0"/>
        <v/>
      </c>
      <c r="I28" s="27"/>
    </row>
    <row r="29" spans="2:9" ht="36.75" customHeight="1">
      <c r="B29" s="76">
        <v>26</v>
      </c>
      <c r="C29" s="13" t="s">
        <v>27</v>
      </c>
      <c r="D29" s="15"/>
      <c r="E29" s="15">
        <v>0</v>
      </c>
      <c r="F29" s="77" t="str">
        <f t="shared" si="0"/>
        <v/>
      </c>
    </row>
    <row r="30" spans="2:9" ht="36.75" customHeight="1">
      <c r="B30" s="74">
        <v>27</v>
      </c>
      <c r="C30" s="17" t="s">
        <v>151</v>
      </c>
      <c r="D30" s="9"/>
      <c r="E30" s="9">
        <v>37.5</v>
      </c>
      <c r="F30" s="75" t="str">
        <f t="shared" si="0"/>
        <v/>
      </c>
      <c r="I30" s="27"/>
    </row>
    <row r="31" spans="2:9" ht="36.75" customHeight="1">
      <c r="B31" s="76">
        <v>28</v>
      </c>
      <c r="C31" s="13" t="s">
        <v>51</v>
      </c>
      <c r="D31" s="15">
        <v>5885</v>
      </c>
      <c r="E31" s="15">
        <v>7590</v>
      </c>
      <c r="F31" s="77">
        <f t="shared" si="0"/>
        <v>1.2897196261682242</v>
      </c>
      <c r="I31" s="27"/>
    </row>
    <row r="32" spans="2:9" ht="36.75" customHeight="1">
      <c r="B32" s="74">
        <v>29</v>
      </c>
      <c r="C32" s="17" t="s">
        <v>29</v>
      </c>
      <c r="D32" s="9">
        <v>547974</v>
      </c>
      <c r="E32" s="9">
        <v>0</v>
      </c>
      <c r="F32" s="75">
        <f t="shared" si="0"/>
        <v>0</v>
      </c>
      <c r="I32" s="27"/>
    </row>
    <row r="33" spans="2:9" ht="36.75" customHeight="1">
      <c r="B33" s="76">
        <v>30</v>
      </c>
      <c r="C33" s="13" t="s">
        <v>30</v>
      </c>
      <c r="D33" s="15">
        <v>17261</v>
      </c>
      <c r="E33" s="15">
        <v>60</v>
      </c>
      <c r="F33" s="77">
        <f t="shared" si="0"/>
        <v>3.4760442616302649E-3</v>
      </c>
      <c r="I33" s="27"/>
    </row>
    <row r="34" spans="2:9" ht="36.75" customHeight="1">
      <c r="B34" s="74">
        <v>31</v>
      </c>
      <c r="C34" s="17" t="s">
        <v>9</v>
      </c>
      <c r="D34" s="9">
        <v>976016</v>
      </c>
      <c r="E34" s="9">
        <v>280</v>
      </c>
      <c r="F34" s="75">
        <f t="shared" si="0"/>
        <v>2.8688054294191901E-4</v>
      </c>
      <c r="I34" s="27"/>
    </row>
    <row r="35" spans="2:9" ht="36.75" customHeight="1" thickBot="1">
      <c r="B35" s="135" t="s">
        <v>10</v>
      </c>
      <c r="C35" s="136"/>
      <c r="D35" s="89">
        <f>SUM(D4:D34)</f>
        <v>13955338</v>
      </c>
      <c r="E35" s="89">
        <f>SUM(E4:E34)</f>
        <v>145757.5</v>
      </c>
      <c r="F35" s="90">
        <f t="shared" si="0"/>
        <v>1.0444569669326532E-2</v>
      </c>
      <c r="I35" s="27"/>
    </row>
    <row r="36" spans="2:9" ht="36.75" customHeight="1">
      <c r="C36" s="3"/>
      <c r="I36" s="27"/>
    </row>
    <row r="37" spans="2:9" ht="36.75" customHeight="1">
      <c r="C37" s="3"/>
      <c r="I37" s="27"/>
    </row>
    <row r="38" spans="2:9">
      <c r="I38" s="27"/>
    </row>
  </sheetData>
  <mergeCells count="2">
    <mergeCell ref="B35:C35"/>
    <mergeCell ref="B1:F1"/>
  </mergeCells>
  <printOptions horizontalCentered="1" verticalCentered="1"/>
  <pageMargins left="0" right="0" top="0" bottom="0" header="0" footer="0"/>
  <pageSetup paperSize="9" scale="2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F36"/>
  <sheetViews>
    <sheetView rightToLeft="1" workbookViewId="0">
      <selection activeCell="D24" sqref="D24"/>
    </sheetView>
  </sheetViews>
  <sheetFormatPr defaultRowHeight="18"/>
  <cols>
    <col min="1" max="1" width="9.140625" style="10"/>
    <col min="2" max="2" width="7.42578125" style="10" customWidth="1"/>
    <col min="3" max="3" width="26.140625" style="10" customWidth="1"/>
    <col min="4" max="4" width="35.85546875" style="10" customWidth="1"/>
    <col min="5" max="16384" width="9.140625" style="10"/>
  </cols>
  <sheetData>
    <row r="1" spans="2:6" s="18" customFormat="1" ht="36">
      <c r="B1" s="128" t="s">
        <v>93</v>
      </c>
      <c r="C1" s="128"/>
      <c r="D1" s="128"/>
      <c r="E1" s="14"/>
      <c r="F1" s="14"/>
    </row>
    <row r="2" spans="2:6" s="18" customFormat="1" ht="36.75" customHeight="1" thickBot="1">
      <c r="B2" s="49"/>
      <c r="C2" s="49"/>
      <c r="D2" s="50" t="s">
        <v>85</v>
      </c>
    </row>
    <row r="3" spans="2:6" ht="64.5" customHeight="1">
      <c r="B3" s="63" t="s">
        <v>0</v>
      </c>
      <c r="C3" s="64" t="s">
        <v>11</v>
      </c>
      <c r="D3" s="65" t="s">
        <v>94</v>
      </c>
    </row>
    <row r="4" spans="2:6" s="16" customFormat="1" ht="21">
      <c r="B4" s="66">
        <v>1</v>
      </c>
      <c r="C4" s="19" t="s">
        <v>33</v>
      </c>
      <c r="D4" s="67">
        <v>4099</v>
      </c>
    </row>
    <row r="5" spans="2:6" s="16" customFormat="1" ht="21">
      <c r="B5" s="68">
        <v>2</v>
      </c>
      <c r="C5" s="20" t="s">
        <v>34</v>
      </c>
      <c r="D5" s="69">
        <v>25767</v>
      </c>
    </row>
    <row r="6" spans="2:6" s="16" customFormat="1" ht="21">
      <c r="B6" s="66">
        <v>3</v>
      </c>
      <c r="C6" s="19" t="s">
        <v>13</v>
      </c>
      <c r="D6" s="67">
        <v>11306</v>
      </c>
    </row>
    <row r="7" spans="2:6" s="16" customFormat="1" ht="21">
      <c r="B7" s="68">
        <v>4</v>
      </c>
      <c r="C7" s="20" t="s">
        <v>14</v>
      </c>
      <c r="D7" s="69">
        <v>14287</v>
      </c>
    </row>
    <row r="8" spans="2:6" s="16" customFormat="1" ht="21">
      <c r="B8" s="66">
        <v>5</v>
      </c>
      <c r="C8" s="19" t="s">
        <v>2</v>
      </c>
      <c r="D8" s="67">
        <v>5368</v>
      </c>
    </row>
    <row r="9" spans="2:6" s="16" customFormat="1" ht="21">
      <c r="B9" s="68">
        <v>6</v>
      </c>
      <c r="C9" s="20" t="s">
        <v>15</v>
      </c>
      <c r="D9" s="69">
        <v>5670</v>
      </c>
    </row>
    <row r="10" spans="2:6" s="16" customFormat="1" ht="21">
      <c r="B10" s="66">
        <v>7</v>
      </c>
      <c r="C10" s="19" t="s">
        <v>3</v>
      </c>
      <c r="D10" s="67">
        <v>16952</v>
      </c>
    </row>
    <row r="11" spans="2:6" s="16" customFormat="1" ht="21">
      <c r="B11" s="68">
        <v>8</v>
      </c>
      <c r="C11" s="20" t="s">
        <v>16</v>
      </c>
      <c r="D11" s="69">
        <v>5117.5</v>
      </c>
    </row>
    <row r="12" spans="2:6" s="16" customFormat="1" ht="21">
      <c r="B12" s="66">
        <v>9</v>
      </c>
      <c r="C12" s="19" t="s">
        <v>35</v>
      </c>
      <c r="D12" s="67">
        <v>2999</v>
      </c>
    </row>
    <row r="13" spans="2:6" s="16" customFormat="1" ht="21">
      <c r="B13" s="68">
        <v>10</v>
      </c>
      <c r="C13" s="20" t="s">
        <v>4</v>
      </c>
      <c r="D13" s="69">
        <v>17940.5</v>
      </c>
    </row>
    <row r="14" spans="2:6" s="16" customFormat="1" ht="21">
      <c r="B14" s="66">
        <v>11</v>
      </c>
      <c r="C14" s="19" t="s">
        <v>5</v>
      </c>
      <c r="D14" s="67">
        <v>35923.560329799257</v>
      </c>
    </row>
    <row r="15" spans="2:6" s="16" customFormat="1" ht="21">
      <c r="B15" s="68">
        <v>12</v>
      </c>
      <c r="C15" s="20" t="s">
        <v>6</v>
      </c>
      <c r="D15" s="69">
        <v>36053</v>
      </c>
    </row>
    <row r="16" spans="2:6" s="16" customFormat="1" ht="21">
      <c r="B16" s="66">
        <v>13</v>
      </c>
      <c r="C16" s="19" t="s">
        <v>17</v>
      </c>
      <c r="D16" s="67">
        <v>25333</v>
      </c>
    </row>
    <row r="17" spans="2:6" s="16" customFormat="1" ht="21">
      <c r="B17" s="68">
        <v>14</v>
      </c>
      <c r="C17" s="20" t="s">
        <v>7</v>
      </c>
      <c r="D17" s="69">
        <v>4705</v>
      </c>
    </row>
    <row r="18" spans="2:6" s="16" customFormat="1" ht="21">
      <c r="B18" s="66">
        <v>15</v>
      </c>
      <c r="C18" s="19" t="s">
        <v>18</v>
      </c>
      <c r="D18" s="67">
        <v>35737</v>
      </c>
    </row>
    <row r="19" spans="2:6" s="16" customFormat="1" ht="21">
      <c r="B19" s="68">
        <v>16</v>
      </c>
      <c r="C19" s="20" t="s">
        <v>19</v>
      </c>
      <c r="D19" s="69">
        <v>38047.5</v>
      </c>
    </row>
    <row r="20" spans="2:6" s="16" customFormat="1" ht="21">
      <c r="B20" s="66">
        <v>17</v>
      </c>
      <c r="C20" s="19" t="s">
        <v>20</v>
      </c>
      <c r="D20" s="67">
        <v>57366</v>
      </c>
    </row>
    <row r="21" spans="2:6" s="16" customFormat="1" ht="21">
      <c r="B21" s="68">
        <v>18</v>
      </c>
      <c r="C21" s="20" t="s">
        <v>21</v>
      </c>
      <c r="D21" s="69">
        <v>1220</v>
      </c>
    </row>
    <row r="22" spans="2:6" s="16" customFormat="1" ht="21">
      <c r="B22" s="66">
        <v>19</v>
      </c>
      <c r="C22" s="19" t="s">
        <v>22</v>
      </c>
      <c r="D22" s="67">
        <v>48717</v>
      </c>
    </row>
    <row r="23" spans="2:6" s="16" customFormat="1" ht="21">
      <c r="B23" s="68">
        <v>20</v>
      </c>
      <c r="C23" s="20" t="s">
        <v>23</v>
      </c>
      <c r="D23" s="69">
        <v>6486</v>
      </c>
    </row>
    <row r="24" spans="2:6" s="16" customFormat="1" ht="21">
      <c r="B24" s="66">
        <v>21</v>
      </c>
      <c r="C24" s="19" t="s">
        <v>8</v>
      </c>
      <c r="D24" s="67">
        <v>29493</v>
      </c>
      <c r="F24" s="119"/>
    </row>
    <row r="25" spans="2:6" s="16" customFormat="1" ht="21">
      <c r="B25" s="66">
        <v>22</v>
      </c>
      <c r="C25" s="19" t="s">
        <v>24</v>
      </c>
      <c r="D25" s="67">
        <v>8095.59</v>
      </c>
    </row>
    <row r="26" spans="2:6" s="16" customFormat="1" ht="21">
      <c r="B26" s="68">
        <v>23</v>
      </c>
      <c r="C26" s="20" t="s">
        <v>53</v>
      </c>
      <c r="D26" s="69">
        <v>6599</v>
      </c>
    </row>
    <row r="27" spans="2:6" s="16" customFormat="1" ht="21">
      <c r="B27" s="66">
        <v>24</v>
      </c>
      <c r="C27" s="19" t="s">
        <v>25</v>
      </c>
      <c r="D27" s="67">
        <v>18624</v>
      </c>
    </row>
    <row r="28" spans="2:6" s="16" customFormat="1" ht="21">
      <c r="B28" s="68">
        <v>25</v>
      </c>
      <c r="C28" s="20" t="s">
        <v>26</v>
      </c>
      <c r="D28" s="69">
        <v>9501</v>
      </c>
    </row>
    <row r="29" spans="2:6" s="16" customFormat="1" ht="21">
      <c r="B29" s="66">
        <v>26</v>
      </c>
      <c r="C29" s="19" t="s">
        <v>27</v>
      </c>
      <c r="D29" s="67">
        <v>18261</v>
      </c>
      <c r="F29" s="119"/>
    </row>
    <row r="30" spans="2:6" s="16" customFormat="1" ht="21">
      <c r="B30" s="68">
        <v>27</v>
      </c>
      <c r="C30" s="20" t="s">
        <v>152</v>
      </c>
      <c r="D30" s="69">
        <v>6540</v>
      </c>
    </row>
    <row r="31" spans="2:6" s="16" customFormat="1" ht="21">
      <c r="B31" s="66">
        <v>28</v>
      </c>
      <c r="C31" s="19" t="s">
        <v>28</v>
      </c>
      <c r="D31" s="67">
        <v>5579.31</v>
      </c>
    </row>
    <row r="32" spans="2:6" s="16" customFormat="1" ht="21">
      <c r="B32" s="68">
        <v>29</v>
      </c>
      <c r="C32" s="20" t="s">
        <v>29</v>
      </c>
      <c r="D32" s="69">
        <v>40095</v>
      </c>
    </row>
    <row r="33" spans="2:4" s="16" customFormat="1" ht="21">
      <c r="B33" s="66">
        <v>30</v>
      </c>
      <c r="C33" s="19" t="s">
        <v>30</v>
      </c>
      <c r="D33" s="67">
        <v>10127</v>
      </c>
    </row>
    <row r="34" spans="2:4" s="16" customFormat="1" ht="21">
      <c r="B34" s="68">
        <v>31</v>
      </c>
      <c r="C34" s="20" t="s">
        <v>31</v>
      </c>
      <c r="D34" s="69">
        <v>26979</v>
      </c>
    </row>
    <row r="35" spans="2:4" s="16" customFormat="1" ht="26.25" thickBot="1">
      <c r="B35" s="137" t="s">
        <v>32</v>
      </c>
      <c r="C35" s="138"/>
      <c r="D35" s="70">
        <f>SUM(D4:D34)</f>
        <v>578987.96032979921</v>
      </c>
    </row>
    <row r="36" spans="2:4" s="16" customFormat="1" ht="21"/>
  </sheetData>
  <mergeCells count="2">
    <mergeCell ref="B35:C35"/>
    <mergeCell ref="B1:D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M37"/>
  <sheetViews>
    <sheetView rightToLeft="1" topLeftCell="B15" zoomScale="70" zoomScaleNormal="70" workbookViewId="0">
      <selection activeCell="B35" sqref="B35:M35"/>
    </sheetView>
  </sheetViews>
  <sheetFormatPr defaultRowHeight="15"/>
  <cols>
    <col min="1" max="2" width="9.140625" style="31"/>
    <col min="3" max="3" width="23.85546875" style="31" bestFit="1" customWidth="1"/>
    <col min="4" max="4" width="9.28515625" style="31" bestFit="1" customWidth="1"/>
    <col min="5" max="5" width="13.42578125" style="31" bestFit="1" customWidth="1"/>
    <col min="6" max="8" width="9.28515625" style="31" bestFit="1" customWidth="1"/>
    <col min="9" max="9" width="13.42578125" style="31" bestFit="1" customWidth="1"/>
    <col min="10" max="10" width="9.28515625" style="31" bestFit="1" customWidth="1"/>
    <col min="11" max="11" width="15.140625" style="31" bestFit="1" customWidth="1"/>
    <col min="12" max="12" width="9.28515625" style="31" bestFit="1" customWidth="1"/>
    <col min="13" max="13" width="13.42578125" style="31" bestFit="1" customWidth="1"/>
    <col min="14" max="16384" width="9.140625" style="31"/>
  </cols>
  <sheetData>
    <row r="1" spans="2:13" ht="36">
      <c r="B1" s="131" t="s">
        <v>95</v>
      </c>
      <c r="C1" s="131"/>
      <c r="D1" s="131"/>
      <c r="E1" s="131"/>
      <c r="F1" s="131"/>
      <c r="G1" s="131"/>
      <c r="H1" s="131"/>
      <c r="I1" s="131"/>
      <c r="J1" s="131"/>
      <c r="K1" s="131"/>
      <c r="L1" s="131"/>
      <c r="M1" s="131"/>
    </row>
    <row r="2" spans="2:13" ht="20.25" customHeight="1" thickBot="1">
      <c r="K2" s="132" t="s">
        <v>96</v>
      </c>
      <c r="L2" s="132"/>
      <c r="M2" s="132"/>
    </row>
    <row r="3" spans="2:13" ht="16.5" customHeight="1">
      <c r="B3" s="142" t="s">
        <v>0</v>
      </c>
      <c r="C3" s="139" t="s">
        <v>11</v>
      </c>
      <c r="D3" s="147" t="s">
        <v>61</v>
      </c>
      <c r="E3" s="147"/>
      <c r="F3" s="147" t="s">
        <v>62</v>
      </c>
      <c r="G3" s="147"/>
      <c r="H3" s="147" t="s">
        <v>12</v>
      </c>
      <c r="I3" s="147"/>
      <c r="J3" s="147" t="s">
        <v>63</v>
      </c>
      <c r="K3" s="147"/>
      <c r="L3" s="147" t="s">
        <v>32</v>
      </c>
      <c r="M3" s="149"/>
    </row>
    <row r="4" spans="2:13" ht="16.5" customHeight="1">
      <c r="B4" s="143"/>
      <c r="C4" s="140"/>
      <c r="D4" s="148"/>
      <c r="E4" s="148"/>
      <c r="F4" s="148"/>
      <c r="G4" s="148"/>
      <c r="H4" s="148"/>
      <c r="I4" s="148"/>
      <c r="J4" s="148"/>
      <c r="K4" s="148"/>
      <c r="L4" s="148"/>
      <c r="M4" s="150"/>
    </row>
    <row r="5" spans="2:13" ht="25.5" customHeight="1">
      <c r="B5" s="144"/>
      <c r="C5" s="141"/>
      <c r="D5" s="28" t="s">
        <v>64</v>
      </c>
      <c r="E5" s="28" t="s">
        <v>65</v>
      </c>
      <c r="F5" s="28" t="s">
        <v>64</v>
      </c>
      <c r="G5" s="28" t="s">
        <v>65</v>
      </c>
      <c r="H5" s="28" t="s">
        <v>64</v>
      </c>
      <c r="I5" s="28" t="s">
        <v>65</v>
      </c>
      <c r="J5" s="28" t="s">
        <v>64</v>
      </c>
      <c r="K5" s="28" t="s">
        <v>65</v>
      </c>
      <c r="L5" s="28" t="s">
        <v>64</v>
      </c>
      <c r="M5" s="57" t="s">
        <v>65</v>
      </c>
    </row>
    <row r="6" spans="2:13" ht="24">
      <c r="B6" s="34">
        <v>1</v>
      </c>
      <c r="C6" s="47" t="s">
        <v>66</v>
      </c>
      <c r="D6" s="11">
        <v>0</v>
      </c>
      <c r="E6" s="11">
        <v>0</v>
      </c>
      <c r="F6" s="11">
        <v>0</v>
      </c>
      <c r="G6" s="11">
        <v>0</v>
      </c>
      <c r="H6" s="11">
        <v>55</v>
      </c>
      <c r="I6" s="11">
        <v>1412.8657999999998</v>
      </c>
      <c r="J6" s="11">
        <v>2</v>
      </c>
      <c r="K6" s="11">
        <v>7.0178999999999991</v>
      </c>
      <c r="L6" s="11">
        <f>SUM(D6,F6,H6,J6)</f>
        <v>57</v>
      </c>
      <c r="M6" s="58">
        <f>SUM(E6,G6,I6,K6)</f>
        <v>1419.8836999999999</v>
      </c>
    </row>
    <row r="7" spans="2:13" ht="24">
      <c r="B7" s="41">
        <v>2</v>
      </c>
      <c r="C7" s="48" t="s">
        <v>67</v>
      </c>
      <c r="D7" s="29">
        <v>7</v>
      </c>
      <c r="E7" s="29">
        <v>53.98</v>
      </c>
      <c r="F7" s="29">
        <v>1</v>
      </c>
      <c r="G7" s="29">
        <v>2</v>
      </c>
      <c r="H7" s="29">
        <v>98</v>
      </c>
      <c r="I7" s="29">
        <v>1636.46</v>
      </c>
      <c r="J7" s="29">
        <v>13</v>
      </c>
      <c r="K7" s="29">
        <v>22.1</v>
      </c>
      <c r="L7" s="29">
        <f t="shared" ref="L7:M37" si="0">SUM(D7,F7,H7,J7)</f>
        <v>119</v>
      </c>
      <c r="M7" s="59">
        <f t="shared" si="0"/>
        <v>1714.54</v>
      </c>
    </row>
    <row r="8" spans="2:13" ht="24">
      <c r="B8" s="34">
        <v>3</v>
      </c>
      <c r="C8" s="47" t="s">
        <v>68</v>
      </c>
      <c r="D8" s="11">
        <v>1</v>
      </c>
      <c r="E8" s="11">
        <v>0.7</v>
      </c>
      <c r="F8" s="11">
        <v>0</v>
      </c>
      <c r="G8" s="11">
        <v>0</v>
      </c>
      <c r="H8" s="11">
        <v>10</v>
      </c>
      <c r="I8" s="11">
        <v>180.74</v>
      </c>
      <c r="J8" s="11">
        <v>0</v>
      </c>
      <c r="K8" s="11">
        <v>0</v>
      </c>
      <c r="L8" s="11">
        <f t="shared" si="0"/>
        <v>11</v>
      </c>
      <c r="M8" s="58">
        <f t="shared" si="0"/>
        <v>181.44</v>
      </c>
    </row>
    <row r="9" spans="2:13" ht="24">
      <c r="B9" s="41">
        <v>4</v>
      </c>
      <c r="C9" s="48" t="s">
        <v>69</v>
      </c>
      <c r="D9" s="29">
        <v>0</v>
      </c>
      <c r="E9" s="29">
        <v>0</v>
      </c>
      <c r="F9" s="29">
        <v>0</v>
      </c>
      <c r="G9" s="29">
        <v>0</v>
      </c>
      <c r="H9" s="29">
        <v>84</v>
      </c>
      <c r="I9" s="29">
        <v>289.16090000000003</v>
      </c>
      <c r="J9" s="29">
        <v>0</v>
      </c>
      <c r="K9" s="29">
        <v>0</v>
      </c>
      <c r="L9" s="29">
        <f t="shared" si="0"/>
        <v>84</v>
      </c>
      <c r="M9" s="59">
        <f t="shared" si="0"/>
        <v>289.16090000000003</v>
      </c>
    </row>
    <row r="10" spans="2:13" ht="24">
      <c r="B10" s="34">
        <v>5</v>
      </c>
      <c r="C10" s="47" t="s">
        <v>2</v>
      </c>
      <c r="D10" s="11">
        <v>0</v>
      </c>
      <c r="E10" s="11">
        <v>0</v>
      </c>
      <c r="F10" s="11">
        <v>1</v>
      </c>
      <c r="G10" s="11">
        <v>2</v>
      </c>
      <c r="H10" s="11">
        <v>6</v>
      </c>
      <c r="I10" s="11">
        <v>2.5</v>
      </c>
      <c r="J10" s="11">
        <v>0</v>
      </c>
      <c r="K10" s="11">
        <v>0</v>
      </c>
      <c r="L10" s="11">
        <f t="shared" si="0"/>
        <v>7</v>
      </c>
      <c r="M10" s="58">
        <f t="shared" si="0"/>
        <v>4.5</v>
      </c>
    </row>
    <row r="11" spans="2:13" ht="24">
      <c r="B11" s="41">
        <v>6</v>
      </c>
      <c r="C11" s="48" t="s">
        <v>70</v>
      </c>
      <c r="D11" s="29">
        <v>70</v>
      </c>
      <c r="E11" s="29">
        <v>5391.5231999999996</v>
      </c>
      <c r="F11" s="29">
        <v>2</v>
      </c>
      <c r="G11" s="29">
        <v>0.97070000000000001</v>
      </c>
      <c r="H11" s="29">
        <v>25</v>
      </c>
      <c r="I11" s="29">
        <v>702.44999999999993</v>
      </c>
      <c r="J11" s="29">
        <v>4</v>
      </c>
      <c r="K11" s="29">
        <v>1011.8643</v>
      </c>
      <c r="L11" s="29">
        <f t="shared" si="0"/>
        <v>101</v>
      </c>
      <c r="M11" s="59">
        <f t="shared" si="0"/>
        <v>7106.8081999999995</v>
      </c>
    </row>
    <row r="12" spans="2:13" ht="24">
      <c r="B12" s="34">
        <v>7</v>
      </c>
      <c r="C12" s="47" t="s">
        <v>55</v>
      </c>
      <c r="D12" s="11">
        <v>1</v>
      </c>
      <c r="E12" s="11">
        <v>14</v>
      </c>
      <c r="F12" s="11">
        <v>2</v>
      </c>
      <c r="G12" s="11">
        <v>8.5266999999999999</v>
      </c>
      <c r="H12" s="11">
        <v>11</v>
      </c>
      <c r="I12" s="11">
        <v>254.6671</v>
      </c>
      <c r="J12" s="11">
        <v>0</v>
      </c>
      <c r="K12" s="11">
        <v>0</v>
      </c>
      <c r="L12" s="11">
        <f t="shared" si="0"/>
        <v>14</v>
      </c>
      <c r="M12" s="58">
        <f t="shared" si="0"/>
        <v>277.19380000000001</v>
      </c>
    </row>
    <row r="13" spans="2:13" ht="24">
      <c r="B13" s="41">
        <v>8</v>
      </c>
      <c r="C13" s="48" t="s">
        <v>71</v>
      </c>
      <c r="D13" s="29">
        <v>1</v>
      </c>
      <c r="E13" s="29">
        <v>1.1569</v>
      </c>
      <c r="F13" s="29">
        <v>3</v>
      </c>
      <c r="G13" s="29">
        <v>20.0946</v>
      </c>
      <c r="H13" s="29">
        <v>14</v>
      </c>
      <c r="I13" s="29">
        <v>61.509100000000004</v>
      </c>
      <c r="J13" s="29">
        <v>0</v>
      </c>
      <c r="K13" s="29">
        <v>0</v>
      </c>
      <c r="L13" s="29">
        <f t="shared" si="0"/>
        <v>18</v>
      </c>
      <c r="M13" s="59">
        <f t="shared" si="0"/>
        <v>82.760600000000011</v>
      </c>
    </row>
    <row r="14" spans="2:13" ht="24">
      <c r="B14" s="34">
        <v>9</v>
      </c>
      <c r="C14" s="47" t="s">
        <v>72</v>
      </c>
      <c r="D14" s="11">
        <v>55</v>
      </c>
      <c r="E14" s="11">
        <v>242.93620000000001</v>
      </c>
      <c r="F14" s="11">
        <v>0</v>
      </c>
      <c r="G14" s="11">
        <v>0</v>
      </c>
      <c r="H14" s="11">
        <v>65</v>
      </c>
      <c r="I14" s="11">
        <v>321.96999999999997</v>
      </c>
      <c r="J14" s="11">
        <v>5</v>
      </c>
      <c r="K14" s="11">
        <v>14.8</v>
      </c>
      <c r="L14" s="11">
        <f t="shared" si="0"/>
        <v>125</v>
      </c>
      <c r="M14" s="58">
        <f t="shared" si="0"/>
        <v>579.70619999999997</v>
      </c>
    </row>
    <row r="15" spans="2:13" ht="24">
      <c r="B15" s="41">
        <v>10</v>
      </c>
      <c r="C15" s="48" t="s">
        <v>4</v>
      </c>
      <c r="D15" s="29">
        <v>0</v>
      </c>
      <c r="E15" s="29">
        <v>0</v>
      </c>
      <c r="F15" s="29">
        <v>0</v>
      </c>
      <c r="G15" s="29">
        <v>0</v>
      </c>
      <c r="H15" s="29">
        <v>1</v>
      </c>
      <c r="I15" s="29">
        <v>0.38019999999999998</v>
      </c>
      <c r="J15" s="29">
        <v>0</v>
      </c>
      <c r="K15" s="29">
        <v>0</v>
      </c>
      <c r="L15" s="29">
        <f t="shared" si="0"/>
        <v>1</v>
      </c>
      <c r="M15" s="59">
        <f t="shared" si="0"/>
        <v>0.38019999999999998</v>
      </c>
    </row>
    <row r="16" spans="2:13" ht="24">
      <c r="B16" s="34">
        <v>11</v>
      </c>
      <c r="C16" s="47" t="s">
        <v>5</v>
      </c>
      <c r="D16" s="11">
        <v>0</v>
      </c>
      <c r="E16" s="11">
        <v>0</v>
      </c>
      <c r="F16" s="11">
        <v>0</v>
      </c>
      <c r="G16" s="11">
        <v>0</v>
      </c>
      <c r="H16" s="11">
        <v>4</v>
      </c>
      <c r="I16" s="11">
        <v>15.6997</v>
      </c>
      <c r="J16" s="11">
        <v>0</v>
      </c>
      <c r="K16" s="11">
        <v>0</v>
      </c>
      <c r="L16" s="11">
        <f t="shared" si="0"/>
        <v>4</v>
      </c>
      <c r="M16" s="58">
        <f t="shared" si="0"/>
        <v>15.6997</v>
      </c>
    </row>
    <row r="17" spans="2:13" ht="24">
      <c r="B17" s="41">
        <v>12</v>
      </c>
      <c r="C17" s="48" t="s">
        <v>6</v>
      </c>
      <c r="D17" s="29">
        <v>1</v>
      </c>
      <c r="E17" s="29">
        <v>2.1</v>
      </c>
      <c r="F17" s="29">
        <v>0</v>
      </c>
      <c r="G17" s="29">
        <v>0</v>
      </c>
      <c r="H17" s="29">
        <v>48</v>
      </c>
      <c r="I17" s="29">
        <v>394.00839999999999</v>
      </c>
      <c r="J17" s="29">
        <v>3</v>
      </c>
      <c r="K17" s="29">
        <v>10.1431</v>
      </c>
      <c r="L17" s="29">
        <f t="shared" si="0"/>
        <v>52</v>
      </c>
      <c r="M17" s="59">
        <f t="shared" si="0"/>
        <v>406.25150000000002</v>
      </c>
    </row>
    <row r="18" spans="2:13" ht="24">
      <c r="B18" s="34">
        <v>13</v>
      </c>
      <c r="C18" s="47" t="s">
        <v>73</v>
      </c>
      <c r="D18" s="11">
        <v>56</v>
      </c>
      <c r="E18" s="11">
        <v>1174.7240999999999</v>
      </c>
      <c r="F18" s="11">
        <v>14</v>
      </c>
      <c r="G18" s="11">
        <v>61.54</v>
      </c>
      <c r="H18" s="11">
        <v>117</v>
      </c>
      <c r="I18" s="11">
        <v>1628.1291999999999</v>
      </c>
      <c r="J18" s="11">
        <v>34</v>
      </c>
      <c r="K18" s="11">
        <v>747.1400000000001</v>
      </c>
      <c r="L18" s="11">
        <f t="shared" si="0"/>
        <v>221</v>
      </c>
      <c r="M18" s="58">
        <f t="shared" si="0"/>
        <v>3611.5333000000001</v>
      </c>
    </row>
    <row r="19" spans="2:13" ht="24">
      <c r="B19" s="41">
        <v>14</v>
      </c>
      <c r="C19" s="48" t="s">
        <v>7</v>
      </c>
      <c r="D19" s="29">
        <v>0</v>
      </c>
      <c r="E19" s="29">
        <v>0</v>
      </c>
      <c r="F19" s="29">
        <v>0</v>
      </c>
      <c r="G19" s="29">
        <v>0</v>
      </c>
      <c r="H19" s="29">
        <v>43</v>
      </c>
      <c r="I19" s="29">
        <v>405.60480000000001</v>
      </c>
      <c r="J19" s="29">
        <v>0</v>
      </c>
      <c r="K19" s="29">
        <v>0</v>
      </c>
      <c r="L19" s="29">
        <f t="shared" si="0"/>
        <v>43</v>
      </c>
      <c r="M19" s="59">
        <f t="shared" si="0"/>
        <v>405.60480000000001</v>
      </c>
    </row>
    <row r="20" spans="2:13" ht="24">
      <c r="B20" s="34">
        <v>15</v>
      </c>
      <c r="C20" s="47" t="s">
        <v>18</v>
      </c>
      <c r="D20" s="11">
        <v>0</v>
      </c>
      <c r="E20" s="11">
        <v>0</v>
      </c>
      <c r="F20" s="11">
        <v>0</v>
      </c>
      <c r="G20" s="11">
        <v>0</v>
      </c>
      <c r="H20" s="11">
        <v>8</v>
      </c>
      <c r="I20" s="11">
        <v>32.491199999999999</v>
      </c>
      <c r="J20" s="11">
        <v>5</v>
      </c>
      <c r="K20" s="11">
        <v>16.391300000000001</v>
      </c>
      <c r="L20" s="11">
        <f t="shared" si="0"/>
        <v>13</v>
      </c>
      <c r="M20" s="58">
        <f t="shared" si="0"/>
        <v>48.8825</v>
      </c>
    </row>
    <row r="21" spans="2:13" ht="24">
      <c r="B21" s="41">
        <v>16</v>
      </c>
      <c r="C21" s="48" t="s">
        <v>58</v>
      </c>
      <c r="D21" s="29">
        <v>2</v>
      </c>
      <c r="E21" s="29">
        <v>1.325</v>
      </c>
      <c r="F21" s="29">
        <v>0</v>
      </c>
      <c r="G21" s="29">
        <v>0</v>
      </c>
      <c r="H21" s="29">
        <v>2</v>
      </c>
      <c r="I21" s="29">
        <v>2.2000000000000002</v>
      </c>
      <c r="J21" s="29">
        <v>1</v>
      </c>
      <c r="K21" s="29">
        <v>5.0999999999999996</v>
      </c>
      <c r="L21" s="29">
        <f t="shared" si="0"/>
        <v>5</v>
      </c>
      <c r="M21" s="59">
        <f t="shared" si="0"/>
        <v>8.625</v>
      </c>
    </row>
    <row r="22" spans="2:13" ht="24">
      <c r="B22" s="34">
        <v>17</v>
      </c>
      <c r="C22" s="47" t="s">
        <v>20</v>
      </c>
      <c r="D22" s="11">
        <v>12</v>
      </c>
      <c r="E22" s="11">
        <v>813.54410000000007</v>
      </c>
      <c r="F22" s="11">
        <v>0</v>
      </c>
      <c r="G22" s="11">
        <v>0</v>
      </c>
      <c r="H22" s="11">
        <v>170</v>
      </c>
      <c r="I22" s="11">
        <v>4797.9751910000005</v>
      </c>
      <c r="J22" s="11">
        <v>1</v>
      </c>
      <c r="K22" s="11">
        <v>3</v>
      </c>
      <c r="L22" s="11">
        <f t="shared" si="0"/>
        <v>183</v>
      </c>
      <c r="M22" s="58">
        <f t="shared" si="0"/>
        <v>5614.5192910000005</v>
      </c>
    </row>
    <row r="23" spans="2:13" ht="24">
      <c r="B23" s="41">
        <v>18</v>
      </c>
      <c r="C23" s="48" t="s">
        <v>21</v>
      </c>
      <c r="D23" s="29">
        <v>0</v>
      </c>
      <c r="E23" s="29">
        <v>0</v>
      </c>
      <c r="F23" s="29">
        <v>0</v>
      </c>
      <c r="G23" s="29">
        <v>0</v>
      </c>
      <c r="H23" s="29">
        <v>20</v>
      </c>
      <c r="I23" s="29">
        <v>67.718999999999994</v>
      </c>
      <c r="J23" s="29">
        <v>0</v>
      </c>
      <c r="K23" s="29">
        <v>0</v>
      </c>
      <c r="L23" s="29">
        <f t="shared" si="0"/>
        <v>20</v>
      </c>
      <c r="M23" s="59">
        <f t="shared" si="0"/>
        <v>67.718999999999994</v>
      </c>
    </row>
    <row r="24" spans="2:13" ht="24">
      <c r="B24" s="34">
        <v>19</v>
      </c>
      <c r="C24" s="47" t="s">
        <v>22</v>
      </c>
      <c r="D24" s="11">
        <v>0</v>
      </c>
      <c r="E24" s="11">
        <v>0</v>
      </c>
      <c r="F24" s="11">
        <v>0</v>
      </c>
      <c r="G24" s="11">
        <v>0</v>
      </c>
      <c r="H24" s="11">
        <v>1</v>
      </c>
      <c r="I24" s="11">
        <v>5.0571000000000002</v>
      </c>
      <c r="J24" s="11">
        <v>0</v>
      </c>
      <c r="K24" s="11">
        <v>0</v>
      </c>
      <c r="L24" s="11">
        <f t="shared" si="0"/>
        <v>1</v>
      </c>
      <c r="M24" s="58">
        <f t="shared" si="0"/>
        <v>5.0571000000000002</v>
      </c>
    </row>
    <row r="25" spans="2:13" ht="24">
      <c r="B25" s="41">
        <v>20</v>
      </c>
      <c r="C25" s="48" t="s">
        <v>23</v>
      </c>
      <c r="D25" s="29">
        <v>98</v>
      </c>
      <c r="E25" s="29">
        <v>764.56999999999994</v>
      </c>
      <c r="F25" s="29">
        <v>2</v>
      </c>
      <c r="G25" s="29">
        <v>9</v>
      </c>
      <c r="H25" s="29">
        <v>139</v>
      </c>
      <c r="I25" s="29">
        <v>2364.6529</v>
      </c>
      <c r="J25" s="29">
        <v>7</v>
      </c>
      <c r="K25" s="29">
        <v>27</v>
      </c>
      <c r="L25" s="29">
        <f t="shared" si="0"/>
        <v>246</v>
      </c>
      <c r="M25" s="59">
        <f t="shared" si="0"/>
        <v>3165.2228999999998</v>
      </c>
    </row>
    <row r="26" spans="2:13" ht="24">
      <c r="B26" s="34">
        <v>21</v>
      </c>
      <c r="C26" s="47" t="s">
        <v>8</v>
      </c>
      <c r="D26" s="11">
        <v>0</v>
      </c>
      <c r="E26" s="11">
        <v>0</v>
      </c>
      <c r="F26" s="11">
        <v>0</v>
      </c>
      <c r="G26" s="11">
        <v>0</v>
      </c>
      <c r="H26" s="11">
        <v>16</v>
      </c>
      <c r="I26" s="11">
        <v>344.2783</v>
      </c>
      <c r="J26" s="11">
        <v>5</v>
      </c>
      <c r="K26" s="11">
        <v>49.024250000000002</v>
      </c>
      <c r="L26" s="11">
        <v>21</v>
      </c>
      <c r="M26" s="58">
        <v>393.30255</v>
      </c>
    </row>
    <row r="27" spans="2:13" ht="24">
      <c r="B27" s="41">
        <v>22</v>
      </c>
      <c r="C27" s="48" t="s">
        <v>74</v>
      </c>
      <c r="D27" s="29">
        <v>1</v>
      </c>
      <c r="E27" s="29">
        <v>75</v>
      </c>
      <c r="F27" s="29">
        <v>2</v>
      </c>
      <c r="G27" s="29">
        <v>20</v>
      </c>
      <c r="H27" s="29">
        <v>81</v>
      </c>
      <c r="I27" s="29">
        <v>1595.5</v>
      </c>
      <c r="J27" s="29">
        <v>79</v>
      </c>
      <c r="K27" s="29">
        <v>8764.5</v>
      </c>
      <c r="L27" s="29">
        <f t="shared" si="0"/>
        <v>163</v>
      </c>
      <c r="M27" s="59">
        <f t="shared" si="0"/>
        <v>10455</v>
      </c>
    </row>
    <row r="28" spans="2:13" ht="24">
      <c r="B28" s="34">
        <v>23</v>
      </c>
      <c r="C28" s="47" t="s">
        <v>75</v>
      </c>
      <c r="D28" s="11">
        <v>50</v>
      </c>
      <c r="E28" s="11">
        <v>2092</v>
      </c>
      <c r="F28" s="11">
        <v>5</v>
      </c>
      <c r="G28" s="11">
        <v>116</v>
      </c>
      <c r="H28" s="11">
        <v>38</v>
      </c>
      <c r="I28" s="11">
        <v>1621.9</v>
      </c>
      <c r="J28" s="11">
        <v>6</v>
      </c>
      <c r="K28" s="11">
        <v>151.69999999999999</v>
      </c>
      <c r="L28" s="11">
        <f t="shared" si="0"/>
        <v>99</v>
      </c>
      <c r="M28" s="58">
        <f t="shared" si="0"/>
        <v>3981.6</v>
      </c>
    </row>
    <row r="29" spans="2:13" ht="24">
      <c r="B29" s="41">
        <v>24</v>
      </c>
      <c r="C29" s="48" t="s">
        <v>25</v>
      </c>
      <c r="D29" s="29">
        <v>162</v>
      </c>
      <c r="E29" s="29">
        <v>51.332500000000003</v>
      </c>
      <c r="F29" s="29">
        <v>39</v>
      </c>
      <c r="G29" s="29">
        <v>7.0286999999999997</v>
      </c>
      <c r="H29" s="29">
        <v>15</v>
      </c>
      <c r="I29" s="29">
        <v>39.621499999999997</v>
      </c>
      <c r="J29" s="29">
        <v>0</v>
      </c>
      <c r="K29" s="29">
        <v>0</v>
      </c>
      <c r="L29" s="29">
        <f t="shared" si="0"/>
        <v>216</v>
      </c>
      <c r="M29" s="59">
        <f t="shared" si="0"/>
        <v>97.982699999999994</v>
      </c>
    </row>
    <row r="30" spans="2:13" ht="24">
      <c r="B30" s="34">
        <v>25</v>
      </c>
      <c r="C30" s="47" t="s">
        <v>26</v>
      </c>
      <c r="D30" s="11">
        <v>37</v>
      </c>
      <c r="E30" s="11">
        <v>39.83</v>
      </c>
      <c r="F30" s="11">
        <v>7</v>
      </c>
      <c r="G30" s="11">
        <v>4.03</v>
      </c>
      <c r="H30" s="11">
        <v>0</v>
      </c>
      <c r="I30" s="11">
        <v>0</v>
      </c>
      <c r="J30" s="11">
        <v>2</v>
      </c>
      <c r="K30" s="11">
        <v>12.2</v>
      </c>
      <c r="L30" s="11">
        <f t="shared" si="0"/>
        <v>46</v>
      </c>
      <c r="M30" s="58">
        <f t="shared" si="0"/>
        <v>56.06</v>
      </c>
    </row>
    <row r="31" spans="2:13" ht="24">
      <c r="B31" s="41">
        <v>26</v>
      </c>
      <c r="C31" s="48" t="s">
        <v>27</v>
      </c>
      <c r="D31" s="29">
        <v>134</v>
      </c>
      <c r="E31" s="29">
        <v>5169.6999999999989</v>
      </c>
      <c r="F31" s="29">
        <v>1</v>
      </c>
      <c r="G31" s="29">
        <v>1.6</v>
      </c>
      <c r="H31" s="29">
        <v>85</v>
      </c>
      <c r="I31" s="29">
        <v>900.00280000000009</v>
      </c>
      <c r="J31" s="29">
        <v>1</v>
      </c>
      <c r="K31" s="29">
        <v>5</v>
      </c>
      <c r="L31" s="29">
        <f t="shared" si="0"/>
        <v>221</v>
      </c>
      <c r="M31" s="59">
        <f t="shared" si="0"/>
        <v>6076.3027999999995</v>
      </c>
    </row>
    <row r="32" spans="2:13" ht="24">
      <c r="B32" s="34">
        <v>27</v>
      </c>
      <c r="C32" s="47" t="s">
        <v>151</v>
      </c>
      <c r="D32" s="11">
        <v>47</v>
      </c>
      <c r="E32" s="11">
        <v>36.225299999999997</v>
      </c>
      <c r="F32" s="11">
        <v>0</v>
      </c>
      <c r="G32" s="11">
        <v>0</v>
      </c>
      <c r="H32" s="11">
        <v>9</v>
      </c>
      <c r="I32" s="11">
        <v>26</v>
      </c>
      <c r="J32" s="11">
        <v>0</v>
      </c>
      <c r="K32" s="11">
        <v>0</v>
      </c>
      <c r="L32" s="11">
        <v>56</v>
      </c>
      <c r="M32" s="58">
        <v>62.225299999999997</v>
      </c>
    </row>
    <row r="33" spans="2:13" ht="24">
      <c r="B33" s="41">
        <v>28</v>
      </c>
      <c r="C33" s="48" t="s">
        <v>28</v>
      </c>
      <c r="D33" s="29">
        <v>0</v>
      </c>
      <c r="E33" s="29">
        <v>0</v>
      </c>
      <c r="F33" s="29">
        <v>0</v>
      </c>
      <c r="G33" s="29">
        <v>0</v>
      </c>
      <c r="H33" s="29">
        <v>32</v>
      </c>
      <c r="I33" s="29">
        <v>240.58369999999999</v>
      </c>
      <c r="J33" s="29">
        <v>0</v>
      </c>
      <c r="K33" s="29">
        <v>0</v>
      </c>
      <c r="L33" s="29">
        <f t="shared" si="0"/>
        <v>32</v>
      </c>
      <c r="M33" s="59">
        <f t="shared" si="0"/>
        <v>240.58369999999999</v>
      </c>
    </row>
    <row r="34" spans="2:13" ht="24">
      <c r="B34" s="34">
        <v>29</v>
      </c>
      <c r="C34" s="47" t="s">
        <v>29</v>
      </c>
      <c r="D34" s="11">
        <v>1</v>
      </c>
      <c r="E34" s="11">
        <v>0.06</v>
      </c>
      <c r="F34" s="11">
        <v>0</v>
      </c>
      <c r="G34" s="11">
        <v>0</v>
      </c>
      <c r="H34" s="11">
        <v>0</v>
      </c>
      <c r="I34" s="11">
        <v>0</v>
      </c>
      <c r="J34" s="11">
        <v>0</v>
      </c>
      <c r="K34" s="11">
        <v>0</v>
      </c>
      <c r="L34" s="11">
        <f t="shared" si="0"/>
        <v>1</v>
      </c>
      <c r="M34" s="58">
        <f t="shared" si="0"/>
        <v>0.06</v>
      </c>
    </row>
    <row r="35" spans="2:13" ht="24">
      <c r="B35" s="41">
        <v>30</v>
      </c>
      <c r="C35" s="48" t="s">
        <v>30</v>
      </c>
      <c r="D35" s="29">
        <v>0</v>
      </c>
      <c r="E35" s="29">
        <v>0</v>
      </c>
      <c r="F35" s="29">
        <v>0</v>
      </c>
      <c r="G35" s="29">
        <v>4</v>
      </c>
      <c r="H35" s="29">
        <v>67</v>
      </c>
      <c r="I35" s="29">
        <v>664.19479999999999</v>
      </c>
      <c r="J35" s="29">
        <v>0</v>
      </c>
      <c r="K35" s="29">
        <v>0</v>
      </c>
      <c r="L35" s="29">
        <f t="shared" si="0"/>
        <v>67</v>
      </c>
      <c r="M35" s="59">
        <f t="shared" si="0"/>
        <v>668.19479999999999</v>
      </c>
    </row>
    <row r="36" spans="2:13" ht="26.25">
      <c r="B36" s="60">
        <v>31</v>
      </c>
      <c r="C36" s="30" t="s">
        <v>31</v>
      </c>
      <c r="D36" s="11">
        <v>0</v>
      </c>
      <c r="E36" s="11">
        <v>0</v>
      </c>
      <c r="F36" s="11">
        <v>0</v>
      </c>
      <c r="G36" s="11">
        <v>0</v>
      </c>
      <c r="H36" s="11">
        <v>8</v>
      </c>
      <c r="I36" s="11">
        <v>27.470599999999997</v>
      </c>
      <c r="J36" s="11">
        <v>0</v>
      </c>
      <c r="K36" s="11">
        <v>0</v>
      </c>
      <c r="L36" s="11">
        <f t="shared" si="0"/>
        <v>8</v>
      </c>
      <c r="M36" s="58">
        <f t="shared" si="0"/>
        <v>27.470599999999997</v>
      </c>
    </row>
    <row r="37" spans="2:13" ht="29.25" thickBot="1">
      <c r="B37" s="145" t="s">
        <v>32</v>
      </c>
      <c r="C37" s="146"/>
      <c r="D37" s="61">
        <f t="shared" ref="D37:K37" si="1">SUM(D6:D36)</f>
        <v>736</v>
      </c>
      <c r="E37" s="61">
        <f t="shared" si="1"/>
        <v>15924.707299999998</v>
      </c>
      <c r="F37" s="61">
        <f t="shared" si="1"/>
        <v>79</v>
      </c>
      <c r="G37" s="61">
        <f t="shared" si="1"/>
        <v>256.79070000000002</v>
      </c>
      <c r="H37" s="61">
        <f t="shared" si="1"/>
        <v>1272</v>
      </c>
      <c r="I37" s="61">
        <f t="shared" si="1"/>
        <v>20035.792291000002</v>
      </c>
      <c r="J37" s="61">
        <f t="shared" si="1"/>
        <v>168</v>
      </c>
      <c r="K37" s="61">
        <f t="shared" si="1"/>
        <v>10846.980850000002</v>
      </c>
      <c r="L37" s="61">
        <f t="shared" si="0"/>
        <v>2255</v>
      </c>
      <c r="M37" s="62">
        <f t="shared" si="0"/>
        <v>47064.271140999997</v>
      </c>
    </row>
  </sheetData>
  <mergeCells count="10">
    <mergeCell ref="B1:M1"/>
    <mergeCell ref="K2:M2"/>
    <mergeCell ref="C3:C5"/>
    <mergeCell ref="B3:B5"/>
    <mergeCell ref="B37:C37"/>
    <mergeCell ref="D3:E4"/>
    <mergeCell ref="F3:G4"/>
    <mergeCell ref="H3:I4"/>
    <mergeCell ref="J3:K4"/>
    <mergeCell ref="L3:M4"/>
  </mergeCells>
  <pageMargins left="0.7" right="0.7" top="0.75" bottom="0.75" header="0.3" footer="0.3"/>
  <pageSetup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G35"/>
  <sheetViews>
    <sheetView rightToLeft="1" topLeftCell="A20" workbookViewId="0">
      <selection activeCell="H29" sqref="H29"/>
    </sheetView>
  </sheetViews>
  <sheetFormatPr defaultRowHeight="12.75"/>
  <cols>
    <col min="1" max="1" width="4.5703125" style="32" customWidth="1"/>
    <col min="2" max="3" width="20.42578125" style="32" customWidth="1"/>
    <col min="4" max="4" width="11" style="32" customWidth="1"/>
    <col min="5" max="5" width="10.42578125" style="32" customWidth="1"/>
    <col min="6" max="6" width="22.85546875" style="32" customWidth="1"/>
    <col min="7" max="16384" width="9.140625" style="32"/>
  </cols>
  <sheetData>
    <row r="1" spans="2:7" s="18" customFormat="1" ht="36">
      <c r="B1" s="153" t="s">
        <v>98</v>
      </c>
      <c r="C1" s="153"/>
      <c r="D1" s="153"/>
      <c r="E1" s="153"/>
      <c r="F1" s="14"/>
      <c r="G1" s="14"/>
    </row>
    <row r="2" spans="2:7" s="18" customFormat="1" ht="25.5" customHeight="1" thickBot="1">
      <c r="B2" s="49"/>
      <c r="C2" s="49"/>
      <c r="D2" s="49"/>
      <c r="F2" s="50" t="s">
        <v>97</v>
      </c>
    </row>
    <row r="3" spans="2:7" ht="87">
      <c r="B3" s="51" t="s">
        <v>0</v>
      </c>
      <c r="C3" s="52" t="s">
        <v>11</v>
      </c>
      <c r="D3" s="109" t="s">
        <v>149</v>
      </c>
      <c r="E3" s="109" t="s">
        <v>148</v>
      </c>
      <c r="F3" s="53" t="s">
        <v>147</v>
      </c>
    </row>
    <row r="4" spans="2:7" ht="24">
      <c r="B4" s="54">
        <v>1</v>
      </c>
      <c r="C4" s="45" t="s">
        <v>33</v>
      </c>
      <c r="D4" s="106">
        <v>53.4</v>
      </c>
      <c r="E4" s="113">
        <v>45.169722247641786</v>
      </c>
      <c r="F4" s="111">
        <f>+E4-D4</f>
        <v>-8.2302777523582122</v>
      </c>
    </row>
    <row r="5" spans="2:7" ht="24">
      <c r="B5" s="55">
        <v>2</v>
      </c>
      <c r="C5" s="46" t="s">
        <v>80</v>
      </c>
      <c r="D5" s="107">
        <v>47.6</v>
      </c>
      <c r="E5" s="114">
        <v>53.53259837863633</v>
      </c>
      <c r="F5" s="112">
        <f t="shared" ref="F5:F35" si="0">+E5-D5</f>
        <v>5.9325983786363281</v>
      </c>
    </row>
    <row r="6" spans="2:7" ht="24">
      <c r="B6" s="54">
        <v>3</v>
      </c>
      <c r="C6" s="45" t="s">
        <v>13</v>
      </c>
      <c r="D6" s="106">
        <v>28.7</v>
      </c>
      <c r="E6" s="113">
        <v>32.191897380887582</v>
      </c>
      <c r="F6" s="111">
        <f t="shared" si="0"/>
        <v>3.4918973808875826</v>
      </c>
    </row>
    <row r="7" spans="2:7" ht="24">
      <c r="B7" s="55">
        <v>4</v>
      </c>
      <c r="C7" s="46" t="s">
        <v>14</v>
      </c>
      <c r="D7" s="107">
        <v>29.8</v>
      </c>
      <c r="E7" s="114">
        <v>31.063036809420794</v>
      </c>
      <c r="F7" s="112">
        <f t="shared" si="0"/>
        <v>1.2630368094207931</v>
      </c>
    </row>
    <row r="8" spans="2:7" ht="24">
      <c r="B8" s="54">
        <v>5</v>
      </c>
      <c r="C8" s="45" t="s">
        <v>2</v>
      </c>
      <c r="D8" s="106">
        <v>36.9</v>
      </c>
      <c r="E8" s="113">
        <v>40.434138566819136</v>
      </c>
      <c r="F8" s="111">
        <f t="shared" si="0"/>
        <v>3.5341385668191378</v>
      </c>
    </row>
    <row r="9" spans="2:7" ht="24">
      <c r="B9" s="55">
        <v>6</v>
      </c>
      <c r="C9" s="46" t="s">
        <v>15</v>
      </c>
      <c r="D9" s="107">
        <v>65.3</v>
      </c>
      <c r="E9" s="114">
        <v>61.994815487461189</v>
      </c>
      <c r="F9" s="112">
        <f t="shared" si="0"/>
        <v>-3.3051845125388084</v>
      </c>
    </row>
    <row r="10" spans="2:7" ht="24">
      <c r="B10" s="54">
        <v>7</v>
      </c>
      <c r="C10" s="45" t="s">
        <v>3</v>
      </c>
      <c r="D10" s="106">
        <v>56.6</v>
      </c>
      <c r="E10" s="113">
        <v>69.298183830503348</v>
      </c>
      <c r="F10" s="111">
        <f t="shared" si="0"/>
        <v>12.698183830503346</v>
      </c>
    </row>
    <row r="11" spans="2:7" ht="24">
      <c r="B11" s="55">
        <v>8</v>
      </c>
      <c r="C11" s="46" t="s">
        <v>16</v>
      </c>
      <c r="D11" s="107">
        <v>58.8</v>
      </c>
      <c r="E11" s="114">
        <v>46.800761241261284</v>
      </c>
      <c r="F11" s="112">
        <f t="shared" si="0"/>
        <v>-11.999238758738713</v>
      </c>
    </row>
    <row r="12" spans="2:7" ht="24">
      <c r="B12" s="54">
        <v>9</v>
      </c>
      <c r="C12" s="45" t="s">
        <v>35</v>
      </c>
      <c r="D12" s="106">
        <v>57.3</v>
      </c>
      <c r="E12" s="113">
        <v>72.564781730388844</v>
      </c>
      <c r="F12" s="111">
        <f t="shared" si="0"/>
        <v>15.264781730388847</v>
      </c>
    </row>
    <row r="13" spans="2:7" ht="24">
      <c r="B13" s="55">
        <v>10</v>
      </c>
      <c r="C13" s="46" t="s">
        <v>4</v>
      </c>
      <c r="D13" s="107">
        <v>25.4</v>
      </c>
      <c r="E13" s="114">
        <v>24.404843984904971</v>
      </c>
      <c r="F13" s="112">
        <f t="shared" si="0"/>
        <v>-0.99515601509502716</v>
      </c>
    </row>
    <row r="14" spans="2:7" ht="24">
      <c r="B14" s="54">
        <v>11</v>
      </c>
      <c r="C14" s="45" t="s">
        <v>5</v>
      </c>
      <c r="D14" s="106">
        <v>38</v>
      </c>
      <c r="E14" s="113">
        <v>40.355748882819952</v>
      </c>
      <c r="F14" s="111">
        <f t="shared" si="0"/>
        <v>2.3557488828199524</v>
      </c>
    </row>
    <row r="15" spans="2:7" ht="24">
      <c r="B15" s="55">
        <v>12</v>
      </c>
      <c r="C15" s="46" t="s">
        <v>6</v>
      </c>
      <c r="D15" s="107">
        <v>55.6</v>
      </c>
      <c r="E15" s="114">
        <v>48.153834453453292</v>
      </c>
      <c r="F15" s="112">
        <f t="shared" si="0"/>
        <v>-7.4461655465467089</v>
      </c>
    </row>
    <row r="16" spans="2:7" ht="24">
      <c r="B16" s="54">
        <v>13</v>
      </c>
      <c r="C16" s="45" t="s">
        <v>17</v>
      </c>
      <c r="D16" s="106">
        <v>30.6</v>
      </c>
      <c r="E16" s="113">
        <v>30.684271518521349</v>
      </c>
      <c r="F16" s="111">
        <f t="shared" si="0"/>
        <v>8.4271518521347843E-2</v>
      </c>
    </row>
    <row r="17" spans="2:6" ht="24">
      <c r="B17" s="55">
        <v>14</v>
      </c>
      <c r="C17" s="46" t="s">
        <v>7</v>
      </c>
      <c r="D17" s="107">
        <v>35</v>
      </c>
      <c r="E17" s="114">
        <v>40.025580525657247</v>
      </c>
      <c r="F17" s="112">
        <f t="shared" si="0"/>
        <v>5.0255805256572472</v>
      </c>
    </row>
    <row r="18" spans="2:6" ht="24">
      <c r="B18" s="54">
        <v>15</v>
      </c>
      <c r="C18" s="45" t="s">
        <v>18</v>
      </c>
      <c r="D18" s="106">
        <v>34.799999999999997</v>
      </c>
      <c r="E18" s="113">
        <v>35.282813967699475</v>
      </c>
      <c r="F18" s="111">
        <f t="shared" si="0"/>
        <v>0.48281396769947804</v>
      </c>
    </row>
    <row r="19" spans="2:6" ht="24">
      <c r="B19" s="55">
        <v>16</v>
      </c>
      <c r="C19" s="46" t="s">
        <v>58</v>
      </c>
      <c r="D19" s="107">
        <v>18.8</v>
      </c>
      <c r="E19" s="114">
        <v>18.865911620750914</v>
      </c>
      <c r="F19" s="112">
        <f t="shared" si="0"/>
        <v>6.5911620750913613E-2</v>
      </c>
    </row>
    <row r="20" spans="2:6" ht="24">
      <c r="B20" s="54">
        <v>17</v>
      </c>
      <c r="C20" s="45" t="s">
        <v>20</v>
      </c>
      <c r="D20" s="106">
        <v>31</v>
      </c>
      <c r="E20" s="113">
        <v>34.085258012514934</v>
      </c>
      <c r="F20" s="111">
        <f t="shared" si="0"/>
        <v>3.0852580125149345</v>
      </c>
    </row>
    <row r="21" spans="2:6" ht="24">
      <c r="B21" s="55">
        <v>18</v>
      </c>
      <c r="C21" s="46" t="s">
        <v>21</v>
      </c>
      <c r="D21" s="107">
        <v>41.5</v>
      </c>
      <c r="E21" s="114">
        <v>52.045915741805388</v>
      </c>
      <c r="F21" s="112">
        <f t="shared" si="0"/>
        <v>10.545915741805388</v>
      </c>
    </row>
    <row r="22" spans="2:6" ht="24">
      <c r="B22" s="54">
        <v>19</v>
      </c>
      <c r="C22" s="45" t="s">
        <v>22</v>
      </c>
      <c r="D22" s="106">
        <v>34.1</v>
      </c>
      <c r="E22" s="113">
        <v>34.240240392825896</v>
      </c>
      <c r="F22" s="111">
        <f t="shared" si="0"/>
        <v>0.14024039282589484</v>
      </c>
    </row>
    <row r="23" spans="2:6" ht="24">
      <c r="B23" s="55">
        <v>20</v>
      </c>
      <c r="C23" s="46" t="s">
        <v>23</v>
      </c>
      <c r="D23" s="107">
        <v>46</v>
      </c>
      <c r="E23" s="114">
        <v>49.48989140695565</v>
      </c>
      <c r="F23" s="112">
        <f t="shared" si="0"/>
        <v>3.4898914069556497</v>
      </c>
    </row>
    <row r="24" spans="2:6" ht="24">
      <c r="B24" s="54">
        <v>21</v>
      </c>
      <c r="C24" s="45" t="s">
        <v>8</v>
      </c>
      <c r="D24" s="106">
        <v>30.6</v>
      </c>
      <c r="E24" s="113">
        <v>31.4</v>
      </c>
      <c r="F24" s="111">
        <f t="shared" si="0"/>
        <v>0.79999999999999716</v>
      </c>
    </row>
    <row r="25" spans="2:6" ht="24">
      <c r="B25" s="55">
        <v>22</v>
      </c>
      <c r="C25" s="46" t="s">
        <v>24</v>
      </c>
      <c r="D25" s="107">
        <v>33.6</v>
      </c>
      <c r="E25" s="114">
        <v>40.865143856253013</v>
      </c>
      <c r="F25" s="112">
        <f t="shared" si="0"/>
        <v>7.2651438562530117</v>
      </c>
    </row>
    <row r="26" spans="2:6" ht="24">
      <c r="B26" s="120">
        <v>23</v>
      </c>
      <c r="C26" s="121" t="s">
        <v>81</v>
      </c>
      <c r="D26" s="122">
        <v>41.6</v>
      </c>
      <c r="E26" s="123">
        <v>58.965318881292838</v>
      </c>
      <c r="F26" s="124">
        <f t="shared" si="0"/>
        <v>17.365318881292836</v>
      </c>
    </row>
    <row r="27" spans="2:6" ht="24">
      <c r="B27" s="55">
        <v>24</v>
      </c>
      <c r="C27" s="46" t="s">
        <v>25</v>
      </c>
      <c r="D27" s="107">
        <v>55.5</v>
      </c>
      <c r="E27" s="114">
        <v>66.727180728490239</v>
      </c>
      <c r="F27" s="112">
        <f t="shared" si="0"/>
        <v>11.227180728490239</v>
      </c>
    </row>
    <row r="28" spans="2:6" ht="24">
      <c r="B28" s="120">
        <v>25</v>
      </c>
      <c r="C28" s="121" t="s">
        <v>26</v>
      </c>
      <c r="D28" s="122">
        <v>63.8</v>
      </c>
      <c r="E28" s="123">
        <v>71.608655569362625</v>
      </c>
      <c r="F28" s="124">
        <f t="shared" si="0"/>
        <v>7.8086555693626281</v>
      </c>
    </row>
    <row r="29" spans="2:6" ht="24">
      <c r="B29" s="55">
        <v>26</v>
      </c>
      <c r="C29" s="46" t="s">
        <v>27</v>
      </c>
      <c r="D29" s="107">
        <v>41.2</v>
      </c>
      <c r="E29" s="114">
        <v>50.822258118276167</v>
      </c>
      <c r="F29" s="112">
        <f t="shared" si="0"/>
        <v>9.6222581182761644</v>
      </c>
    </row>
    <row r="30" spans="2:6" ht="24">
      <c r="B30" s="120">
        <v>27</v>
      </c>
      <c r="C30" s="121" t="s">
        <v>152</v>
      </c>
      <c r="D30" s="122">
        <v>66.599999999999994</v>
      </c>
      <c r="E30" s="123">
        <v>61.6</v>
      </c>
      <c r="F30" s="124">
        <f t="shared" si="0"/>
        <v>-4.9999999999999929</v>
      </c>
    </row>
    <row r="31" spans="2:6" ht="24">
      <c r="B31" s="55">
        <v>28</v>
      </c>
      <c r="C31" s="46" t="s">
        <v>28</v>
      </c>
      <c r="D31" s="107">
        <v>45.1</v>
      </c>
      <c r="E31" s="114">
        <v>28.572610748359459</v>
      </c>
      <c r="F31" s="112">
        <f t="shared" si="0"/>
        <v>-16.527389251640543</v>
      </c>
    </row>
    <row r="32" spans="2:6" ht="24">
      <c r="B32" s="120">
        <v>29</v>
      </c>
      <c r="C32" s="121" t="s">
        <v>29</v>
      </c>
      <c r="D32" s="122">
        <v>27.6</v>
      </c>
      <c r="E32" s="123">
        <v>31.09687433853582</v>
      </c>
      <c r="F32" s="124">
        <f t="shared" si="0"/>
        <v>3.4968743385358181</v>
      </c>
    </row>
    <row r="33" spans="2:6" ht="24">
      <c r="B33" s="55">
        <v>30</v>
      </c>
      <c r="C33" s="46" t="s">
        <v>30</v>
      </c>
      <c r="D33" s="107">
        <v>39.6</v>
      </c>
      <c r="E33" s="114">
        <v>45.582097184425905</v>
      </c>
      <c r="F33" s="112">
        <f t="shared" si="0"/>
        <v>5.9820971844259034</v>
      </c>
    </row>
    <row r="34" spans="2:6" ht="24">
      <c r="B34" s="120">
        <v>31</v>
      </c>
      <c r="C34" s="121" t="s">
        <v>31</v>
      </c>
      <c r="D34" s="122">
        <v>32.5</v>
      </c>
      <c r="E34" s="123">
        <v>36.643272686984069</v>
      </c>
      <c r="F34" s="124">
        <f t="shared" si="0"/>
        <v>4.1432726869840693</v>
      </c>
    </row>
    <row r="35" spans="2:6" ht="29.25" thickBot="1">
      <c r="B35" s="151" t="s">
        <v>101</v>
      </c>
      <c r="C35" s="152"/>
      <c r="D35" s="115">
        <v>42</v>
      </c>
      <c r="E35" s="108">
        <v>43.9</v>
      </c>
      <c r="F35" s="91">
        <f t="shared" si="0"/>
        <v>1.8999999999999986</v>
      </c>
    </row>
  </sheetData>
  <mergeCells count="2">
    <mergeCell ref="B35:C35"/>
    <mergeCell ref="B1:E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0"/>
  <sheetViews>
    <sheetView rightToLeft="1" tabSelected="1" zoomScale="70" zoomScaleNormal="70" workbookViewId="0">
      <selection activeCell="C24" sqref="C24"/>
    </sheetView>
  </sheetViews>
  <sheetFormatPr defaultRowHeight="12.75"/>
  <cols>
    <col min="1" max="1" width="31.7109375" customWidth="1"/>
    <col min="2" max="2" width="86.5703125" customWidth="1"/>
    <col min="3" max="3" width="53.42578125" customWidth="1"/>
    <col min="4" max="9" width="19.5703125" customWidth="1"/>
    <col min="10" max="10" width="35.7109375" customWidth="1"/>
    <col min="11" max="11" width="81.7109375" customWidth="1"/>
  </cols>
  <sheetData>
    <row r="1" spans="1:11" ht="28.5">
      <c r="A1" s="157" t="s">
        <v>115</v>
      </c>
      <c r="B1" s="158"/>
      <c r="C1" s="158"/>
      <c r="D1" s="158"/>
      <c r="E1" s="158"/>
      <c r="F1" s="158"/>
      <c r="G1" s="158"/>
      <c r="H1" s="158"/>
      <c r="I1" s="158"/>
      <c r="J1" s="159"/>
    </row>
    <row r="2" spans="1:11" ht="42" customHeight="1">
      <c r="A2" s="92" t="s">
        <v>102</v>
      </c>
      <c r="B2" s="93" t="s">
        <v>103</v>
      </c>
      <c r="C2" s="93" t="s">
        <v>104</v>
      </c>
      <c r="D2" s="93" t="s">
        <v>105</v>
      </c>
      <c r="E2" s="93" t="s">
        <v>106</v>
      </c>
      <c r="F2" s="93" t="s">
        <v>107</v>
      </c>
      <c r="G2" s="93" t="s">
        <v>108</v>
      </c>
      <c r="H2" s="93" t="s">
        <v>109</v>
      </c>
      <c r="I2" s="93" t="s">
        <v>110</v>
      </c>
      <c r="J2" s="94" t="s">
        <v>111</v>
      </c>
      <c r="K2" s="94" t="s">
        <v>153</v>
      </c>
    </row>
    <row r="3" spans="1:11" ht="62.25" customHeight="1">
      <c r="A3" s="160" t="s">
        <v>116</v>
      </c>
      <c r="B3" s="164"/>
      <c r="C3" s="183" t="s">
        <v>117</v>
      </c>
      <c r="D3" s="171" t="s">
        <v>112</v>
      </c>
      <c r="E3" s="173" t="s">
        <v>119</v>
      </c>
      <c r="F3" s="171" t="s">
        <v>113</v>
      </c>
      <c r="G3" s="171" t="s">
        <v>113</v>
      </c>
      <c r="H3" s="173" t="s">
        <v>114</v>
      </c>
      <c r="I3" s="171" t="s">
        <v>120</v>
      </c>
      <c r="J3" s="175" t="s">
        <v>121</v>
      </c>
      <c r="K3" s="98" t="s">
        <v>124</v>
      </c>
    </row>
    <row r="4" spans="1:11" ht="63" customHeight="1">
      <c r="A4" s="156"/>
      <c r="B4" s="97"/>
      <c r="C4" s="185"/>
      <c r="D4" s="172"/>
      <c r="E4" s="174"/>
      <c r="F4" s="172"/>
      <c r="G4" s="172"/>
      <c r="H4" s="174"/>
      <c r="I4" s="172"/>
      <c r="J4" s="176"/>
      <c r="K4" s="99" t="s">
        <v>123</v>
      </c>
    </row>
    <row r="5" spans="1:11" ht="100.5" customHeight="1">
      <c r="A5" s="160" t="s">
        <v>122</v>
      </c>
      <c r="B5" s="125" t="s">
        <v>154</v>
      </c>
      <c r="C5" s="183" t="s">
        <v>162</v>
      </c>
      <c r="D5" s="171" t="s">
        <v>112</v>
      </c>
      <c r="E5" s="173" t="s">
        <v>119</v>
      </c>
      <c r="F5" s="171" t="s">
        <v>113</v>
      </c>
      <c r="G5" s="171" t="s">
        <v>113</v>
      </c>
      <c r="H5" s="173" t="s">
        <v>114</v>
      </c>
      <c r="I5" s="171" t="s">
        <v>120</v>
      </c>
      <c r="J5" s="175" t="s">
        <v>126</v>
      </c>
      <c r="K5" s="98" t="s">
        <v>154</v>
      </c>
    </row>
    <row r="6" spans="1:11" ht="91.5" customHeight="1">
      <c r="A6" s="156"/>
      <c r="B6" s="97" t="s">
        <v>163</v>
      </c>
      <c r="C6" s="185"/>
      <c r="D6" s="172"/>
      <c r="E6" s="174"/>
      <c r="F6" s="172"/>
      <c r="G6" s="172"/>
      <c r="H6" s="174"/>
      <c r="I6" s="172"/>
      <c r="J6" s="176"/>
      <c r="K6" s="99" t="s">
        <v>125</v>
      </c>
    </row>
    <row r="7" spans="1:11" ht="67.5">
      <c r="A7" s="160" t="s">
        <v>127</v>
      </c>
      <c r="B7" s="161" t="s">
        <v>169</v>
      </c>
      <c r="C7" s="161"/>
      <c r="D7" s="177" t="s">
        <v>118</v>
      </c>
      <c r="E7" s="173" t="s">
        <v>119</v>
      </c>
      <c r="F7" s="171" t="s">
        <v>113</v>
      </c>
      <c r="G7" s="171" t="s">
        <v>113</v>
      </c>
      <c r="H7" s="173" t="s">
        <v>114</v>
      </c>
      <c r="I7" s="171" t="s">
        <v>120</v>
      </c>
      <c r="J7" s="175" t="s">
        <v>128</v>
      </c>
      <c r="K7" s="98" t="s">
        <v>155</v>
      </c>
    </row>
    <row r="8" spans="1:11" ht="67.5">
      <c r="A8" s="155"/>
      <c r="B8" s="162"/>
      <c r="C8" s="162"/>
      <c r="D8" s="178"/>
      <c r="E8" s="180"/>
      <c r="F8" s="181"/>
      <c r="G8" s="181"/>
      <c r="H8" s="180"/>
      <c r="I8" s="181"/>
      <c r="J8" s="182"/>
      <c r="K8" s="99" t="s">
        <v>156</v>
      </c>
    </row>
    <row r="9" spans="1:11" ht="112.5">
      <c r="A9" s="156"/>
      <c r="B9" s="163"/>
      <c r="C9" s="163"/>
      <c r="D9" s="179"/>
      <c r="E9" s="174"/>
      <c r="F9" s="172"/>
      <c r="G9" s="172"/>
      <c r="H9" s="174"/>
      <c r="I9" s="172"/>
      <c r="J9" s="176"/>
      <c r="K9" s="99" t="s">
        <v>157</v>
      </c>
    </row>
    <row r="10" spans="1:11" ht="67.5">
      <c r="A10" s="160" t="s">
        <v>129</v>
      </c>
      <c r="B10" s="161" t="s">
        <v>132</v>
      </c>
      <c r="C10" s="183" t="s">
        <v>161</v>
      </c>
      <c r="D10" s="171" t="s">
        <v>118</v>
      </c>
      <c r="E10" s="173" t="s">
        <v>119</v>
      </c>
      <c r="F10" s="171" t="s">
        <v>113</v>
      </c>
      <c r="G10" s="171" t="s">
        <v>113</v>
      </c>
      <c r="H10" s="173" t="s">
        <v>114</v>
      </c>
      <c r="I10" s="171" t="s">
        <v>120</v>
      </c>
      <c r="J10" s="175" t="s">
        <v>140</v>
      </c>
      <c r="K10" s="98" t="s">
        <v>130</v>
      </c>
    </row>
    <row r="11" spans="1:11" ht="40.5" customHeight="1">
      <c r="A11" s="155"/>
      <c r="B11" s="162"/>
      <c r="C11" s="184"/>
      <c r="D11" s="181"/>
      <c r="E11" s="180"/>
      <c r="F11" s="181"/>
      <c r="G11" s="181"/>
      <c r="H11" s="180"/>
      <c r="I11" s="181"/>
      <c r="J11" s="182"/>
      <c r="K11" s="99" t="s">
        <v>131</v>
      </c>
    </row>
    <row r="12" spans="1:11" ht="67.5">
      <c r="A12" s="155"/>
      <c r="B12" s="162"/>
      <c r="C12" s="184"/>
      <c r="D12" s="181"/>
      <c r="E12" s="180"/>
      <c r="F12" s="181"/>
      <c r="G12" s="181"/>
      <c r="H12" s="180"/>
      <c r="I12" s="181"/>
      <c r="J12" s="182"/>
      <c r="K12" s="98" t="s">
        <v>133</v>
      </c>
    </row>
    <row r="13" spans="1:11" ht="67.5">
      <c r="A13" s="155"/>
      <c r="B13" s="162"/>
      <c r="C13" s="184"/>
      <c r="D13" s="181"/>
      <c r="E13" s="180"/>
      <c r="F13" s="181"/>
      <c r="G13" s="181"/>
      <c r="H13" s="180"/>
      <c r="I13" s="181"/>
      <c r="J13" s="182"/>
      <c r="K13" s="99" t="s">
        <v>134</v>
      </c>
    </row>
    <row r="14" spans="1:11" ht="45.75" thickBot="1">
      <c r="A14" s="156"/>
      <c r="B14" s="163"/>
      <c r="C14" s="185"/>
      <c r="D14" s="172"/>
      <c r="E14" s="174"/>
      <c r="F14" s="172"/>
      <c r="G14" s="172"/>
      <c r="H14" s="174"/>
      <c r="I14" s="172"/>
      <c r="J14" s="176"/>
      <c r="K14" s="99" t="s">
        <v>135</v>
      </c>
    </row>
    <row r="15" spans="1:11" ht="109.5" customHeight="1" thickBot="1">
      <c r="A15" s="103" t="s">
        <v>136</v>
      </c>
      <c r="B15" s="170" t="s">
        <v>165</v>
      </c>
      <c r="C15" s="100" t="s">
        <v>164</v>
      </c>
      <c r="D15" s="104" t="s">
        <v>138</v>
      </c>
      <c r="E15" s="105" t="s">
        <v>119</v>
      </c>
      <c r="F15" s="104" t="s">
        <v>113</v>
      </c>
      <c r="G15" s="104" t="s">
        <v>113</v>
      </c>
      <c r="H15" s="105" t="s">
        <v>114</v>
      </c>
      <c r="I15" s="104" t="s">
        <v>120</v>
      </c>
      <c r="J15" s="101" t="s">
        <v>139</v>
      </c>
      <c r="K15" s="101" t="s">
        <v>137</v>
      </c>
    </row>
    <row r="16" spans="1:11" ht="88.5" customHeight="1">
      <c r="A16" s="154" t="s">
        <v>141</v>
      </c>
      <c r="B16" s="166" t="s">
        <v>166</v>
      </c>
      <c r="C16" s="189"/>
      <c r="D16" s="186" t="s">
        <v>143</v>
      </c>
      <c r="E16" s="187" t="s">
        <v>119</v>
      </c>
      <c r="F16" s="186" t="s">
        <v>113</v>
      </c>
      <c r="G16" s="186" t="s">
        <v>113</v>
      </c>
      <c r="H16" s="187" t="s">
        <v>114</v>
      </c>
      <c r="I16" s="186" t="s">
        <v>120</v>
      </c>
      <c r="J16" s="188" t="s">
        <v>140</v>
      </c>
      <c r="K16" s="98" t="s">
        <v>142</v>
      </c>
    </row>
    <row r="17" spans="1:11" ht="113.25" customHeight="1">
      <c r="A17" s="155"/>
      <c r="B17" s="167" t="s">
        <v>167</v>
      </c>
      <c r="C17" s="162"/>
      <c r="D17" s="181"/>
      <c r="E17" s="180"/>
      <c r="F17" s="181"/>
      <c r="G17" s="181"/>
      <c r="H17" s="180"/>
      <c r="I17" s="181"/>
      <c r="J17" s="182"/>
      <c r="K17" s="95" t="s">
        <v>150</v>
      </c>
    </row>
    <row r="18" spans="1:11" ht="55.5" customHeight="1">
      <c r="A18" s="155"/>
      <c r="B18" s="168" t="s">
        <v>168</v>
      </c>
      <c r="C18" s="162"/>
      <c r="D18" s="181"/>
      <c r="E18" s="180"/>
      <c r="F18" s="181"/>
      <c r="G18" s="181"/>
      <c r="H18" s="180"/>
      <c r="I18" s="181"/>
      <c r="J18" s="182"/>
      <c r="K18" s="95" t="s">
        <v>158</v>
      </c>
    </row>
    <row r="19" spans="1:11" ht="37.5" customHeight="1">
      <c r="A19" s="156"/>
      <c r="B19" s="169"/>
      <c r="C19" s="163"/>
      <c r="D19" s="172"/>
      <c r="E19" s="174"/>
      <c r="F19" s="172"/>
      <c r="G19" s="172"/>
      <c r="H19" s="174"/>
      <c r="I19" s="172"/>
      <c r="J19" s="176"/>
      <c r="K19" s="95" t="s">
        <v>159</v>
      </c>
    </row>
    <row r="20" spans="1:11" ht="114" customHeight="1" thickBot="1">
      <c r="A20" s="102" t="s">
        <v>144</v>
      </c>
      <c r="B20" s="165" t="s">
        <v>170</v>
      </c>
      <c r="C20" s="96" t="s">
        <v>146</v>
      </c>
      <c r="D20" s="104" t="s">
        <v>112</v>
      </c>
      <c r="E20" s="105" t="s">
        <v>119</v>
      </c>
      <c r="F20" s="104" t="s">
        <v>113</v>
      </c>
      <c r="G20" s="104" t="s">
        <v>113</v>
      </c>
      <c r="H20" s="105" t="s">
        <v>114</v>
      </c>
      <c r="I20" s="104" t="s">
        <v>120</v>
      </c>
      <c r="J20" s="101" t="s">
        <v>145</v>
      </c>
      <c r="K20" s="101" t="s">
        <v>160</v>
      </c>
    </row>
  </sheetData>
  <mergeCells count="49">
    <mergeCell ref="I16:I19"/>
    <mergeCell ref="J16:J19"/>
    <mergeCell ref="C16:C19"/>
    <mergeCell ref="C7:C9"/>
    <mergeCell ref="D16:D19"/>
    <mergeCell ref="E16:E19"/>
    <mergeCell ref="F16:F19"/>
    <mergeCell ref="G16:G19"/>
    <mergeCell ref="H16:H19"/>
    <mergeCell ref="I7:I9"/>
    <mergeCell ref="J7:J9"/>
    <mergeCell ref="D10:D14"/>
    <mergeCell ref="E10:E14"/>
    <mergeCell ref="F10:F14"/>
    <mergeCell ref="G10:G14"/>
    <mergeCell ref="H10:H14"/>
    <mergeCell ref="I10:I14"/>
    <mergeCell ref="J10:J14"/>
    <mergeCell ref="D7:D9"/>
    <mergeCell ref="E7:E9"/>
    <mergeCell ref="F7:F9"/>
    <mergeCell ref="G7:G9"/>
    <mergeCell ref="H7:H9"/>
    <mergeCell ref="H3:H4"/>
    <mergeCell ref="I3:I4"/>
    <mergeCell ref="J3:J4"/>
    <mergeCell ref="D5:D6"/>
    <mergeCell ref="E5:E6"/>
    <mergeCell ref="F5:F6"/>
    <mergeCell ref="G5:G6"/>
    <mergeCell ref="H5:H6"/>
    <mergeCell ref="I5:I6"/>
    <mergeCell ref="J5:J6"/>
    <mergeCell ref="A16:A19"/>
    <mergeCell ref="A1:J1"/>
    <mergeCell ref="A3:A4"/>
    <mergeCell ref="A5:A6"/>
    <mergeCell ref="A7:A9"/>
    <mergeCell ref="A10:A14"/>
    <mergeCell ref="B10:B14"/>
    <mergeCell ref="C10:C14"/>
    <mergeCell ref="C3:C4"/>
    <mergeCell ref="C5:C6"/>
    <mergeCell ref="B18:B19"/>
    <mergeCell ref="B7:B9"/>
    <mergeCell ref="D3:D4"/>
    <mergeCell ref="E3:E4"/>
    <mergeCell ref="F3:F4"/>
    <mergeCell ref="G3:G4"/>
  </mergeCells>
  <pageMargins left="0.7" right="0.7" top="0.75" bottom="0.75" header="0.3" footer="0.3"/>
  <pageSetup paperSize="9" orientation="portrait" horizontalDpi="90" verticalDpi="9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جنگل</vt:lpstr>
      <vt:lpstr>  تولید نهال</vt:lpstr>
      <vt:lpstr>مرتع</vt:lpstr>
      <vt:lpstr>بیابان</vt:lpstr>
      <vt:lpstr>آبخیزداری</vt:lpstr>
      <vt:lpstr> تعداد و مساحت حریق</vt:lpstr>
      <vt:lpstr>ضریب پوشش حفاظت</vt:lpstr>
      <vt:lpstr>فراداده ها</vt:lpstr>
      <vt:lpstr>بیابان!Print_Area</vt:lpstr>
      <vt:lpstr>جنگل!Print_Area</vt:lpstr>
      <vt:lpstr>مرتع!Print_Area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Aminosharie</dc:creator>
  <cp:lastModifiedBy>Mohammad Aminosharieh</cp:lastModifiedBy>
  <dcterms:created xsi:type="dcterms:W3CDTF">2024-03-02T06:50:13Z</dcterms:created>
  <dcterms:modified xsi:type="dcterms:W3CDTF">2026-05-02T09:31:34Z</dcterms:modified>
</cp:coreProperties>
</file>